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55" windowHeight="4425" activeTab="0"/>
  </bookViews>
  <sheets>
    <sheet name="รายรับจริง - รายจ่ายจริง" sheetId="1" r:id="rId1"/>
  </sheets>
  <definedNames>
    <definedName name="_xlnm.Print_Area" localSheetId="0">'รายรับจริง - รายจ่ายจริง'!$A$2:$P$69</definedName>
  </definedNames>
  <calcPr fullCalcOnLoad="1"/>
</workbook>
</file>

<file path=xl/sharedStrings.xml><?xml version="1.0" encoding="utf-8"?>
<sst xmlns="http://schemas.openxmlformats.org/spreadsheetml/2006/main" count="139" uniqueCount="121">
  <si>
    <t>รายการ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</si>
  <si>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</si>
  <si>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</si>
  <si>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</si>
  <si>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</si>
  <si>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</si>
  <si>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</si>
  <si>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</si>
  <si>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</si>
  <si>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</si>
  <si>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</si>
  <si>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</si>
  <si>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</si>
  <si>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</si>
  <si>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Q1</t>
  </si>
  <si>
    <t>Q2</t>
  </si>
  <si>
    <t>Q3</t>
  </si>
  <si>
    <t>Q4</t>
  </si>
  <si>
    <t>1. รายได้ที่ อปท. จัดเก็บเอง</t>
  </si>
  <si>
    <t xml:space="preserve">   1.1 รายได้ที่ได้จากภาษีอากร  </t>
  </si>
  <si>
    <t xml:space="preserve">  1.2 รายได้ที่ไม่ใช่ภาษีอากร</t>
  </si>
  <si>
    <t xml:space="preserve">    1.2.1 ค่าธรรมเนียม  ค่าปรับ  และใบอนุญาต</t>
  </si>
  <si>
    <t xml:space="preserve">       1.2.1.1 ค่าธรรมเนียมเกี่ยวกับการควบคุมอาคาร</t>
  </si>
  <si>
    <t xml:space="preserve">       1.2.1.2 ค่าธรรมเนียมเก็บขยะและขนมูลฝอย</t>
  </si>
  <si>
    <t xml:space="preserve">       1.2.1.3 ค่าปรับผู้กระทำผิดกฎหมายจราจรทางบก</t>
  </si>
  <si>
    <t xml:space="preserve">       1.2.1.4 อื่นๆ</t>
  </si>
  <si>
    <t xml:space="preserve">       1.2.2.1 ดอกเบี้ยเงินฝากธนาคาร</t>
  </si>
  <si>
    <t xml:space="preserve">       1.2.2.2 ค่าเช่าที่ดิน</t>
  </si>
  <si>
    <t xml:space="preserve">       1.2.2.3 ค่าเช่าหรือค่าบริการสถานที่</t>
  </si>
  <si>
    <t xml:space="preserve">       1.2.3.1 เงินช่วยเหลือท้องถิ่นจากกิจการเฉพาะการ</t>
  </si>
  <si>
    <t xml:space="preserve">       1.2.3.2 อื่นๆ</t>
  </si>
  <si>
    <t xml:space="preserve">       1.2.4.1 ค่าขายแบบแปลน</t>
  </si>
  <si>
    <t xml:space="preserve">       1.2.4.2 อื่นๆ</t>
  </si>
  <si>
    <t xml:space="preserve">       1.2.5.1 ค่าขายทอดตลาดทรัพย์สิน</t>
  </si>
  <si>
    <t xml:space="preserve">       1.2.5.2 อื่นๆ</t>
  </si>
  <si>
    <t>2.2 ภาษีธุรกิจเฉพาะ</t>
  </si>
  <si>
    <t>2.3 ภาษีสรรพสามิต</t>
  </si>
  <si>
    <t>2.4 ภาษีสุราและเบียร์</t>
  </si>
  <si>
    <t>2.5 ภาษีค่าธรรมเนียมรถยนต์และล้อเลื่อน</t>
  </si>
  <si>
    <t>2.6 ค่าธรรมเนียมจดทะเบียนอสังหาริมทรัพย์</t>
  </si>
  <si>
    <t>6. เงินกู้</t>
  </si>
  <si>
    <t>7. สำรองรายรับ</t>
  </si>
  <si>
    <t>1. รายจ่ายงบกลาง</t>
  </si>
  <si>
    <t>1.1 ค่าชำระหนี้เงินต้นและดอกเบี้ย</t>
  </si>
  <si>
    <t>1.2 รายจ่ายตามข้อผูกพัน</t>
  </si>
  <si>
    <t>1.3 เงินช่วยเหลือค่าทำศพ</t>
  </si>
  <si>
    <t>1.4 เงินสำรองจ่าย</t>
  </si>
  <si>
    <t>1.5 อื่นๆ</t>
  </si>
  <si>
    <t>2. รายจ่ายประจำ</t>
  </si>
  <si>
    <t>3. รายจ่ายเพื่อการลงทุน</t>
  </si>
  <si>
    <t>3.1 ค่าครุภัณฑ์</t>
  </si>
  <si>
    <t>3.2 ค่าที่ดินและสิ่งปลูกสร้าง</t>
  </si>
  <si>
    <t>3.3 อื่นๆ</t>
  </si>
  <si>
    <t>4. รายจ่ายพิเศษ</t>
  </si>
  <si>
    <t>4.1 เงินอุดหนุนเฉพาะกิจ</t>
  </si>
  <si>
    <t>4.3 เงินกู้</t>
  </si>
  <si>
    <t>5. รายจ่ายจากเงินกันไว้เบิกเหลื่อมปี</t>
  </si>
  <si>
    <t xml:space="preserve"> 5.1 เงินเดือน</t>
  </si>
  <si>
    <t xml:space="preserve"> 5.2 ค่าตอบแทนใช้สอยและวัสดุ</t>
  </si>
  <si>
    <t xml:space="preserve"> 5.3 ค่าครุภัณฑ์ที่ดินและสิ่งปลูกสร้าง</t>
  </si>
  <si>
    <t xml:space="preserve"> 5.4 อื่นๆ</t>
  </si>
  <si>
    <t>2.1 ภาษีมูลค่าเพิ่ม 1 ใน 9</t>
  </si>
  <si>
    <t>2.7 อื่น ๆ</t>
  </si>
  <si>
    <t>3.3 ค่าภาคหลวงแร่</t>
  </si>
  <si>
    <t>4. รายได้จากเงินอุดหนุน</t>
  </si>
  <si>
    <t>4.1 หมวดเงินอุดหนุนทั่วไป</t>
  </si>
  <si>
    <t>4.2 เงินอุดหนุนเฉพาะกิจ</t>
  </si>
  <si>
    <t>รวมรายได้ (1+2+3+4)</t>
  </si>
  <si>
    <t>5. รายรับจากเงินสะสม</t>
  </si>
  <si>
    <t xml:space="preserve">    1.1.1 เงินต้น</t>
  </si>
  <si>
    <t xml:space="preserve">  4.3.1  เงินกู้จาก ธนาคาร</t>
  </si>
  <si>
    <t>6. รวมรายจ่าย (1+2+3+4+5)</t>
  </si>
  <si>
    <t xml:space="preserve">    1.2.2 รายได้จากทรัพย์สิน</t>
  </si>
  <si>
    <t xml:space="preserve">    1.2.3  รายได้จากสาธารณูปโภคและการพาณิชย์</t>
  </si>
  <si>
    <t xml:space="preserve">   1.2.4 รายได้เบ็ดเตล็ด</t>
  </si>
  <si>
    <t xml:space="preserve">   1.2.5 รายได้จากทุน</t>
  </si>
  <si>
    <t>3.4 ค่าภาคหลวงปิโตรเลียม</t>
  </si>
  <si>
    <t>รวมรายรับ (1+2+3+4+5+6+7)</t>
  </si>
  <si>
    <t>2. รายได้จากภาษีอากรที่รัฐจัดเก็บให้</t>
  </si>
  <si>
    <t>3. รายได้จากภาษีอากรที่รัฐบาลแบ่งให้</t>
  </si>
  <si>
    <t xml:space="preserve">    6.1 เงินกู้จากธนาคาร</t>
  </si>
  <si>
    <t xml:space="preserve">  4.3.2  เงินกู้จาก กสท. และ กสอ.</t>
  </si>
  <si>
    <t xml:space="preserve">       1.2.2.4 อื่นๆ</t>
  </si>
  <si>
    <t xml:space="preserve">    1.1.2 ดอกเบี้ย</t>
  </si>
  <si>
    <t>4.4 อื่นๆ ระบุ.........</t>
  </si>
  <si>
    <t>3.1 ภาษีมูลค่าเพิ่มที่จัดเก็บตาม พรบ. อบจ. ร้อยละ 5</t>
  </si>
  <si>
    <t>3.2 ภาษีมูลค่าเพิ่มที่จัดสรรให้ตาม พรบ. กำหนดแผน</t>
  </si>
  <si>
    <t>2. เงินทุนสำรองเงินสะสม</t>
  </si>
  <si>
    <t>บาท</t>
  </si>
  <si>
    <t xml:space="preserve">3. เงินสะสมที่สามารถนำไปใช้ได้ </t>
  </si>
  <si>
    <t>1. เงินสะสม</t>
  </si>
  <si>
    <t xml:space="preserve">    6.2 เงินกู้จาก กสท. และ กสอ.</t>
  </si>
  <si>
    <t>2.1 เงินเดือน (ฝ่ายการเมือง)</t>
  </si>
  <si>
    <t>2.2 เงินเดือน (ฝ่ายประจำ)</t>
  </si>
  <si>
    <t>2.3 ค่าตอบแทน</t>
  </si>
  <si>
    <t>2.4 ค่าใช้สอย</t>
  </si>
  <si>
    <t>2.5 ค่าวัสดุ</t>
  </si>
  <si>
    <t>2.6 หมวดค่าสาธารณูปโภค</t>
  </si>
  <si>
    <t>2.7 หมวดเงินอุดหนุน</t>
  </si>
  <si>
    <t>2.8 หมวดรายจ่ายอื่นๆ</t>
  </si>
  <si>
    <t xml:space="preserve">    1.1.1 ภาษีที่ดินและสิ่งปลูกสร้าง</t>
  </si>
  <si>
    <t xml:space="preserve">    1.1.2 ภาษีโรงเรือนและที่ดิน</t>
  </si>
  <si>
    <t xml:space="preserve">    1.1.3 ภาษีบำรุงท้องที่</t>
  </si>
  <si>
    <t xml:space="preserve">    1.1.4 ภาษีป้าย</t>
  </si>
  <si>
    <t xml:space="preserve">    1.1.5 อากรฆ่าสัตว์</t>
  </si>
  <si>
    <t xml:space="preserve">    1.1.6 อากรรังนกอีแอ่น</t>
  </si>
  <si>
    <t xml:space="preserve">    1.1.7 ภาษีบำรุง อบจ.จากยาสูบ</t>
  </si>
  <si>
    <t xml:space="preserve">    1.1.8 ภาษีบำรุง อบจ.จากน้ำมัน</t>
  </si>
  <si>
    <t xml:space="preserve">    1.1.9 ค่าธรรมเนียมบำรุง อบจ. จากผู้เข้าพักในโรงแรม</t>
  </si>
  <si>
    <t>รายรับ</t>
  </si>
  <si>
    <t>รายจ่าย</t>
  </si>
  <si>
    <t>กรอกข้อมูล
เฉพาะตารางสีขาว</t>
  </si>
  <si>
    <t>ตารางรายรับจริง ปีงบประมาณ 2565</t>
  </si>
  <si>
    <t>ปีงบประมาณ 2565</t>
  </si>
  <si>
    <t>ข้อมูลเงินสะสม ณ วันที่ 30 กันยายน 2564</t>
  </si>
  <si>
    <t>*** ข้อมูลปีงบประมาณ 2564 ที่ อปท.ยังไม่ได้จัดส่งหรือมีการแก้ไขข้อมูล ขอความกรุณาใช้แบบฟอร์มเดียวกับปีงบประมาณ 2565</t>
  </si>
  <si>
    <r>
      <t xml:space="preserve">ชื่อองค์กรปกครองส่วนท้องถิ่น </t>
    </r>
    <r>
      <rPr>
        <b/>
        <u val="single"/>
        <sz val="14"/>
        <color indexed="8"/>
        <rFont val="TH SarabunPSK"/>
        <family val="2"/>
      </rPr>
      <t xml:space="preserve">      อบต.กุศกร   </t>
    </r>
    <r>
      <rPr>
        <b/>
        <sz val="14"/>
        <color indexed="8"/>
        <rFont val="TH SarabunPSK"/>
        <family val="2"/>
      </rPr>
      <t xml:space="preserve"> จังหวัด </t>
    </r>
    <r>
      <rPr>
        <b/>
        <u val="single"/>
        <sz val="14"/>
        <color indexed="8"/>
        <rFont val="TH SarabunPSK"/>
        <family val="2"/>
      </rPr>
      <t xml:space="preserve">       อุบลราชธานี                .</t>
    </r>
  </si>
  <si>
    <r>
      <t xml:space="preserve">รหัส อปท. </t>
    </r>
    <r>
      <rPr>
        <b/>
        <u val="single"/>
        <sz val="14"/>
        <color indexed="8"/>
        <rFont val="TH SarabunPSK"/>
        <family val="2"/>
      </rPr>
      <t xml:space="preserve"> 06341107     </t>
    </r>
    <r>
      <rPr>
        <b/>
        <sz val="14"/>
        <color indexed="8"/>
        <rFont val="TH SarabunPSK"/>
        <family val="2"/>
      </rPr>
      <t>.</t>
    </r>
  </si>
  <si>
    <r>
      <t>4.2 เงินสะสม</t>
    </r>
    <r>
      <rPr>
        <b/>
        <i/>
        <vertAlign val="superscript"/>
        <sz val="14"/>
        <rFont val="TH SarabunPSK"/>
        <family val="2"/>
      </rPr>
      <t xml:space="preserve"> 1/</t>
    </r>
  </si>
  <si>
    <r>
      <t xml:space="preserve">หมายเหตุ : เงินสะสม </t>
    </r>
    <r>
      <rPr>
        <b/>
        <vertAlign val="superscript"/>
        <sz val="14"/>
        <color indexed="8"/>
        <rFont val="TH SarabunPSK"/>
        <family val="2"/>
      </rPr>
      <t xml:space="preserve">1/  </t>
    </r>
    <r>
      <rPr>
        <b/>
        <sz val="14"/>
        <color indexed="8"/>
        <rFont val="TH SarabunPSK"/>
        <family val="2"/>
      </rPr>
      <t>หมายถึง เงินสะสมที่องค์กรปกครองส่วนท้องถิ่นจ่ายในเดือนนั้น ๆ</t>
    </r>
  </si>
  <si>
    <t>ชื่อองค์กรปกครองส่วนท้องถิ่น  ....อยต....กุศกร.................................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</si>
</sst>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i/>
      <sz val="14"/>
      <name val="TH SarabunPSK"/>
      <family val="2"/>
    </font>
    <font>
      <b/>
      <i/>
      <sz val="14"/>
      <color indexed="8"/>
      <name val="TH SarabunPSK"/>
      <family val="2"/>
    </font>
    <font>
      <b/>
      <sz val="14"/>
      <color indexed="63"/>
      <name val="TH SarabunPSK"/>
      <family val="2"/>
    </font>
    <font>
      <sz val="14"/>
      <color indexed="63"/>
      <name val="TH SarabunPSK"/>
      <family val="2"/>
    </font>
    <font>
      <b/>
      <i/>
      <vertAlign val="superscript"/>
      <sz val="14"/>
      <name val="TH SarabunPSK"/>
      <family val="2"/>
    </font>
    <font>
      <b/>
      <vertAlign val="superscript"/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dotted"/>
      <bottom style="thin">
        <color rgb="FF7030A0"/>
      </bottom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4" fontId="5" fillId="7" borderId="17" xfId="0" applyNumberFormat="1" applyFont="1" applyFill="1" applyBorder="1" applyAlignment="1" applyProtection="1">
      <alignment/>
      <protection/>
    </xf>
    <xf numFmtId="43" fontId="3" fillId="7" borderId="18" xfId="40" applyFont="1" applyFill="1" applyBorder="1" applyAlignment="1" applyProtection="1">
      <alignment/>
      <protection/>
    </xf>
    <xf numFmtId="43" fontId="3" fillId="33" borderId="19" xfId="4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3" fontId="6" fillId="33" borderId="17" xfId="40" applyFont="1" applyFill="1" applyBorder="1" applyAlignment="1" applyProtection="1">
      <alignment/>
      <protection/>
    </xf>
    <xf numFmtId="43" fontId="6" fillId="33" borderId="18" xfId="40" applyFont="1" applyFill="1" applyBorder="1" applyAlignment="1" applyProtection="1">
      <alignment/>
      <protection/>
    </xf>
    <xf numFmtId="43" fontId="6" fillId="33" borderId="19" xfId="40" applyFont="1" applyFill="1" applyBorder="1" applyAlignment="1" applyProtection="1">
      <alignment/>
      <protection/>
    </xf>
    <xf numFmtId="4" fontId="5" fillId="7" borderId="20" xfId="0" applyNumberFormat="1" applyFont="1" applyFill="1" applyBorder="1" applyAlignment="1" applyProtection="1">
      <alignment/>
      <protection/>
    </xf>
    <xf numFmtId="43" fontId="3" fillId="7" borderId="21" xfId="40" applyFont="1" applyFill="1" applyBorder="1" applyAlignment="1" applyProtection="1">
      <alignment/>
      <protection/>
    </xf>
    <xf numFmtId="43" fontId="3" fillId="33" borderId="22" xfId="40" applyFont="1" applyFill="1" applyBorder="1" applyAlignment="1" applyProtection="1">
      <alignment/>
      <protection/>
    </xf>
    <xf numFmtId="43" fontId="6" fillId="33" borderId="20" xfId="40" applyFont="1" applyFill="1" applyBorder="1" applyAlignment="1" applyProtection="1">
      <alignment/>
      <protection/>
    </xf>
    <xf numFmtId="43" fontId="6" fillId="33" borderId="21" xfId="40" applyFont="1" applyFill="1" applyBorder="1" applyAlignment="1" applyProtection="1">
      <alignment/>
      <protection/>
    </xf>
    <xf numFmtId="43" fontId="6" fillId="33" borderId="22" xfId="40" applyFont="1" applyFill="1" applyBorder="1" applyAlignment="1" applyProtection="1">
      <alignment/>
      <protection/>
    </xf>
    <xf numFmtId="4" fontId="7" fillId="0" borderId="20" xfId="0" applyNumberFormat="1" applyFont="1" applyFill="1" applyBorder="1" applyAlignment="1" applyProtection="1">
      <alignment horizontal="left" indent="1"/>
      <protection/>
    </xf>
    <xf numFmtId="43" fontId="7" fillId="0" borderId="21" xfId="40" applyFont="1" applyFill="1" applyBorder="1" applyAlignment="1" applyProtection="1">
      <alignment/>
      <protection locked="0"/>
    </xf>
    <xf numFmtId="4" fontId="7" fillId="0" borderId="20" xfId="0" applyNumberFormat="1" applyFont="1" applyBorder="1" applyAlignment="1" applyProtection="1">
      <alignment horizontal="left" indent="1"/>
      <protection/>
    </xf>
    <xf numFmtId="4" fontId="7" fillId="34" borderId="20" xfId="0" applyNumberFormat="1" applyFont="1" applyFill="1" applyBorder="1" applyAlignment="1" applyProtection="1">
      <alignment horizontal="left" indent="1"/>
      <protection/>
    </xf>
    <xf numFmtId="43" fontId="7" fillId="34" borderId="21" xfId="40" applyFont="1" applyFill="1" applyBorder="1" applyAlignment="1" applyProtection="1">
      <alignment/>
      <protection locked="0"/>
    </xf>
    <xf numFmtId="43" fontId="3" fillId="34" borderId="22" xfId="4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43" fontId="6" fillId="34" borderId="20" xfId="40" applyFont="1" applyFill="1" applyBorder="1" applyAlignment="1" applyProtection="1">
      <alignment/>
      <protection/>
    </xf>
    <xf numFmtId="43" fontId="6" fillId="34" borderId="21" xfId="40" applyFont="1" applyFill="1" applyBorder="1" applyAlignment="1" applyProtection="1">
      <alignment/>
      <protection/>
    </xf>
    <xf numFmtId="43" fontId="6" fillId="34" borderId="22" xfId="40" applyFont="1" applyFill="1" applyBorder="1" applyAlignment="1" applyProtection="1">
      <alignment/>
      <protection/>
    </xf>
    <xf numFmtId="43" fontId="5" fillId="7" borderId="21" xfId="40" applyFont="1" applyFill="1" applyBorder="1" applyAlignment="1" applyProtection="1">
      <alignment/>
      <protection/>
    </xf>
    <xf numFmtId="4" fontId="5" fillId="7" borderId="20" xfId="0" applyNumberFormat="1" applyFont="1" applyFill="1" applyBorder="1" applyAlignment="1" applyProtection="1">
      <alignment horizontal="left"/>
      <protection/>
    </xf>
    <xf numFmtId="4" fontId="7" fillId="0" borderId="20" xfId="0" applyNumberFormat="1" applyFont="1" applyBorder="1" applyAlignment="1" applyProtection="1">
      <alignment horizontal="left"/>
      <protection/>
    </xf>
    <xf numFmtId="43" fontId="6" fillId="0" borderId="21" xfId="40" applyFont="1" applyFill="1" applyBorder="1" applyAlignment="1" applyProtection="1">
      <alignment/>
      <protection locked="0"/>
    </xf>
    <xf numFmtId="4" fontId="5" fillId="7" borderId="17" xfId="0" applyNumberFormat="1" applyFont="1" applyFill="1" applyBorder="1" applyAlignment="1" applyProtection="1">
      <alignment horizontal="left"/>
      <protection/>
    </xf>
    <xf numFmtId="43" fontId="3" fillId="33" borderId="17" xfId="40" applyFont="1" applyFill="1" applyBorder="1" applyAlignment="1" applyProtection="1">
      <alignment/>
      <protection/>
    </xf>
    <xf numFmtId="43" fontId="3" fillId="33" borderId="18" xfId="40" applyFont="1" applyFill="1" applyBorder="1" applyAlignment="1" applyProtection="1">
      <alignment/>
      <protection/>
    </xf>
    <xf numFmtId="43" fontId="5" fillId="0" borderId="21" xfId="40" applyFont="1" applyFill="1" applyBorder="1" applyAlignment="1" applyProtection="1">
      <alignment/>
      <protection locked="0"/>
    </xf>
    <xf numFmtId="43" fontId="5" fillId="34" borderId="21" xfId="40" applyFont="1" applyFill="1" applyBorder="1" applyAlignment="1" applyProtection="1">
      <alignment/>
      <protection locked="0"/>
    </xf>
    <xf numFmtId="43" fontId="3" fillId="34" borderId="19" xfId="40" applyFont="1" applyFill="1" applyBorder="1" applyAlignment="1" applyProtection="1">
      <alignment/>
      <protection/>
    </xf>
    <xf numFmtId="43" fontId="6" fillId="34" borderId="17" xfId="40" applyFont="1" applyFill="1" applyBorder="1" applyAlignment="1" applyProtection="1">
      <alignment/>
      <protection/>
    </xf>
    <xf numFmtId="43" fontId="6" fillId="34" borderId="18" xfId="40" applyFont="1" applyFill="1" applyBorder="1" applyAlignment="1" applyProtection="1">
      <alignment/>
      <protection/>
    </xf>
    <xf numFmtId="43" fontId="6" fillId="34" borderId="19" xfId="4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7" borderId="21" xfId="40" applyFont="1" applyFill="1" applyBorder="1" applyAlignment="1" applyProtection="1">
      <alignment/>
      <protection/>
    </xf>
    <xf numFmtId="4" fontId="8" fillId="7" borderId="23" xfId="0" applyNumberFormat="1" applyFont="1" applyFill="1" applyBorder="1" applyAlignment="1" applyProtection="1">
      <alignment horizontal="center"/>
      <protection/>
    </xf>
    <xf numFmtId="43" fontId="9" fillId="7" borderId="24" xfId="40" applyFont="1" applyFill="1" applyBorder="1" applyAlignment="1" applyProtection="1">
      <alignment/>
      <protection/>
    </xf>
    <xf numFmtId="43" fontId="3" fillId="33" borderId="25" xfId="4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3" fontId="6" fillId="33" borderId="23" xfId="40" applyFont="1" applyFill="1" applyBorder="1" applyAlignment="1" applyProtection="1">
      <alignment/>
      <protection/>
    </xf>
    <xf numFmtId="43" fontId="6" fillId="33" borderId="24" xfId="40" applyFont="1" applyFill="1" applyBorder="1" applyAlignment="1" applyProtection="1">
      <alignment/>
      <protection/>
    </xf>
    <xf numFmtId="43" fontId="6" fillId="33" borderId="25" xfId="40" applyFont="1" applyFill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left"/>
      <protection/>
    </xf>
    <xf numFmtId="43" fontId="6" fillId="0" borderId="18" xfId="40" applyFont="1" applyFill="1" applyBorder="1" applyAlignment="1" applyProtection="1">
      <alignment/>
      <protection locked="0"/>
    </xf>
    <xf numFmtId="4" fontId="5" fillId="0" borderId="20" xfId="0" applyNumberFormat="1" applyFont="1" applyBorder="1" applyAlignment="1" applyProtection="1">
      <alignment horizontal="left"/>
      <protection/>
    </xf>
    <xf numFmtId="4" fontId="8" fillId="7" borderId="26" xfId="0" applyNumberFormat="1" applyFont="1" applyFill="1" applyBorder="1" applyAlignment="1" applyProtection="1">
      <alignment horizontal="center"/>
      <protection/>
    </xf>
    <xf numFmtId="43" fontId="9" fillId="7" borderId="27" xfId="40" applyFont="1" applyFill="1" applyBorder="1" applyAlignment="1" applyProtection="1">
      <alignment/>
      <protection/>
    </xf>
    <xf numFmtId="43" fontId="3" fillId="33" borderId="28" xfId="40" applyFont="1" applyFill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43" fontId="6" fillId="33" borderId="30" xfId="40" applyFont="1" applyFill="1" applyBorder="1" applyAlignment="1" applyProtection="1">
      <alignment/>
      <protection/>
    </xf>
    <xf numFmtId="43" fontId="6" fillId="33" borderId="31" xfId="40" applyFont="1" applyFill="1" applyBorder="1" applyAlignment="1" applyProtection="1">
      <alignment/>
      <protection/>
    </xf>
    <xf numFmtId="43" fontId="6" fillId="33" borderId="28" xfId="4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3" fontId="10" fillId="7" borderId="18" xfId="40" applyFont="1" applyFill="1" applyBorder="1" applyAlignment="1" applyProtection="1">
      <alignment/>
      <protection/>
    </xf>
    <xf numFmtId="43" fontId="7" fillId="33" borderId="17" xfId="40" applyFont="1" applyFill="1" applyBorder="1" applyAlignment="1" applyProtection="1">
      <alignment/>
      <protection/>
    </xf>
    <xf numFmtId="43" fontId="7" fillId="33" borderId="18" xfId="40" applyFont="1" applyFill="1" applyBorder="1" applyAlignment="1" applyProtection="1">
      <alignment/>
      <protection/>
    </xf>
    <xf numFmtId="43" fontId="7" fillId="33" borderId="19" xfId="40" applyFont="1" applyFill="1" applyBorder="1" applyAlignment="1" applyProtection="1">
      <alignment/>
      <protection/>
    </xf>
    <xf numFmtId="4" fontId="7" fillId="7" borderId="20" xfId="0" applyNumberFormat="1" applyFont="1" applyFill="1" applyBorder="1" applyAlignment="1" applyProtection="1">
      <alignment horizontal="left" indent="1"/>
      <protection/>
    </xf>
    <xf numFmtId="43" fontId="11" fillId="7" borderId="21" xfId="40" applyFont="1" applyFill="1" applyBorder="1" applyAlignment="1" applyProtection="1">
      <alignment/>
      <protection/>
    </xf>
    <xf numFmtId="43" fontId="7" fillId="33" borderId="20" xfId="40" applyFont="1" applyFill="1" applyBorder="1" applyAlignment="1" applyProtection="1">
      <alignment/>
      <protection/>
    </xf>
    <xf numFmtId="43" fontId="7" fillId="33" borderId="21" xfId="40" applyFont="1" applyFill="1" applyBorder="1" applyAlignment="1" applyProtection="1">
      <alignment/>
      <protection/>
    </xf>
    <xf numFmtId="43" fontId="7" fillId="33" borderId="22" xfId="40" applyFont="1" applyFill="1" applyBorder="1" applyAlignment="1" applyProtection="1">
      <alignment/>
      <protection/>
    </xf>
    <xf numFmtId="43" fontId="11" fillId="0" borderId="21" xfId="40" applyFont="1" applyFill="1" applyBorder="1" applyAlignment="1" applyProtection="1">
      <alignment/>
      <protection locked="0"/>
    </xf>
    <xf numFmtId="43" fontId="11" fillId="0" borderId="32" xfId="40" applyFont="1" applyFill="1" applyBorder="1" applyAlignment="1" applyProtection="1">
      <alignment/>
      <protection locked="0"/>
    </xf>
    <xf numFmtId="43" fontId="11" fillId="0" borderId="18" xfId="40" applyFont="1" applyFill="1" applyBorder="1" applyAlignment="1" applyProtection="1">
      <alignment/>
      <protection locked="0"/>
    </xf>
    <xf numFmtId="43" fontId="7" fillId="7" borderId="21" xfId="40" applyFont="1" applyFill="1" applyBorder="1" applyAlignment="1" applyProtection="1">
      <alignment/>
      <protection/>
    </xf>
    <xf numFmtId="43" fontId="5" fillId="7" borderId="21" xfId="40" applyFont="1" applyFill="1" applyBorder="1" applyAlignment="1" applyProtection="1">
      <alignment/>
      <protection/>
    </xf>
    <xf numFmtId="4" fontId="7" fillId="0" borderId="20" xfId="0" applyNumberFormat="1" applyFont="1" applyBorder="1" applyAlignment="1" applyProtection="1">
      <alignment horizontal="left" indent="2"/>
      <protection/>
    </xf>
    <xf numFmtId="4" fontId="8" fillId="7" borderId="26" xfId="0" applyNumberFormat="1" applyFont="1" applyFill="1" applyBorder="1" applyAlignment="1" applyProtection="1">
      <alignment horizontal="left"/>
      <protection/>
    </xf>
    <xf numFmtId="43" fontId="9" fillId="7" borderId="27" xfId="40" applyFont="1" applyFill="1" applyBorder="1" applyAlignment="1" applyProtection="1">
      <alignment/>
      <protection/>
    </xf>
    <xf numFmtId="43" fontId="3" fillId="33" borderId="33" xfId="40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43" fontId="7" fillId="33" borderId="26" xfId="40" applyFont="1" applyFill="1" applyBorder="1" applyAlignment="1" applyProtection="1">
      <alignment/>
      <protection/>
    </xf>
    <xf numFmtId="43" fontId="7" fillId="33" borderId="27" xfId="40" applyFont="1" applyFill="1" applyBorder="1" applyAlignment="1" applyProtection="1">
      <alignment/>
      <protection/>
    </xf>
    <xf numFmtId="43" fontId="7" fillId="33" borderId="33" xfId="40" applyFont="1" applyFill="1" applyBorder="1" applyAlignment="1" applyProtection="1">
      <alignment/>
      <protection/>
    </xf>
    <xf numFmtId="0" fontId="3" fillId="36" borderId="0" xfId="0" applyFont="1" applyFill="1" applyAlignment="1">
      <alignment readingOrder="1"/>
    </xf>
    <xf numFmtId="0" fontId="6" fillId="0" borderId="0" xfId="0" applyFont="1" applyAlignment="1">
      <alignment readingOrder="1"/>
    </xf>
    <xf numFmtId="0" fontId="50" fillId="0" borderId="34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34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0" xfId="0" applyFont="1" applyBorder="1" applyAlignment="1">
      <alignment/>
    </xf>
    <xf numFmtId="0" fontId="6" fillId="0" borderId="35" xfId="0" applyFont="1" applyBorder="1" applyAlignment="1">
      <alignment horizontal="left" readingOrder="1"/>
    </xf>
    <xf numFmtId="43" fontId="11" fillId="0" borderId="36" xfId="40" applyFont="1" applyFill="1" applyBorder="1" applyAlignment="1" applyProtection="1">
      <alignment vertical="center"/>
      <protection locked="0"/>
    </xf>
    <xf numFmtId="0" fontId="50" fillId="0" borderId="37" xfId="0" applyFont="1" applyBorder="1" applyAlignment="1">
      <alignment/>
    </xf>
    <xf numFmtId="0" fontId="50" fillId="0" borderId="29" xfId="0" applyFont="1" applyBorder="1" applyAlignment="1">
      <alignment/>
    </xf>
    <xf numFmtId="43" fontId="11" fillId="0" borderId="15" xfId="40" applyFont="1" applyFill="1" applyBorder="1" applyAlignment="1" applyProtection="1">
      <alignment vertical="center"/>
      <protection locked="0"/>
    </xf>
    <xf numFmtId="0" fontId="6" fillId="33" borderId="38" xfId="0" applyFont="1" applyFill="1" applyBorder="1" applyAlignment="1">
      <alignment horizontal="left" readingOrder="1"/>
    </xf>
    <xf numFmtId="4" fontId="5" fillId="0" borderId="3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left" vertical="center"/>
    </xf>
    <xf numFmtId="4" fontId="5" fillId="0" borderId="45" xfId="0" applyNumberFormat="1" applyFont="1" applyBorder="1" applyAlignment="1">
      <alignment horizontal="left" vertical="center"/>
    </xf>
    <xf numFmtId="4" fontId="5" fillId="0" borderId="46" xfId="0" applyNumberFormat="1" applyFont="1" applyBorder="1" applyAlignment="1">
      <alignment horizontal="left" vertical="center"/>
    </xf>
    <xf numFmtId="4" fontId="5" fillId="0" borderId="47" xfId="0" applyNumberFormat="1" applyFont="1" applyBorder="1" applyAlignment="1">
      <alignment horizontal="left" vertical="center"/>
    </xf>
    <xf numFmtId="4" fontId="5" fillId="0" borderId="48" xfId="0" applyNumberFormat="1" applyFont="1" applyBorder="1" applyAlignment="1">
      <alignment horizontal="left" vertical="center"/>
    </xf>
    <xf numFmtId="4" fontId="5" fillId="0" borderId="49" xfId="0" applyNumberFormat="1" applyFont="1" applyBorder="1" applyAlignment="1">
      <alignment horizontal="left" vertical="center"/>
    </xf>
    <xf numFmtId="4" fontId="5" fillId="0" borderId="50" xfId="0" applyNumberFormat="1" applyFont="1" applyBorder="1" applyAlignment="1">
      <alignment horizontal="left" vertical="center"/>
    </xf>
    <xf numFmtId="4" fontId="5" fillId="0" borderId="51" xfId="0" applyNumberFormat="1" applyFont="1" applyBorder="1" applyAlignment="1">
      <alignment horizontal="left" vertical="center"/>
    </xf>
    <xf numFmtId="4" fontId="5" fillId="0" borderId="52" xfId="0" applyNumberFormat="1" applyFont="1" applyBorder="1" applyAlignment="1">
      <alignment horizontal="left" vertical="center"/>
    </xf>
    <xf numFmtId="0" fontId="3" fillId="0" borderId="5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left"/>
    </xf>
    <xf numFmtId="0" fontId="50" fillId="33" borderId="53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54" xfId="0" applyFont="1" applyFill="1" applyBorder="1" applyAlignment="1" applyProtection="1">
      <alignment horizontal="center" vertical="center" wrapText="1"/>
      <protection/>
    </xf>
    <xf numFmtId="0" fontId="50" fillId="33" borderId="34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35" xfId="0" applyFont="1" applyFill="1" applyBorder="1" applyAlignment="1" applyProtection="1">
      <alignment horizontal="center" vertical="center" wrapText="1"/>
      <protection/>
    </xf>
    <xf numFmtId="0" fontId="50" fillId="33" borderId="37" xfId="0" applyFont="1" applyFill="1" applyBorder="1" applyAlignment="1" applyProtection="1">
      <alignment horizontal="center" vertical="center" wrapText="1"/>
      <protection/>
    </xf>
    <xf numFmtId="0" fontId="50" fillId="33" borderId="29" xfId="0" applyFont="1" applyFill="1" applyBorder="1" applyAlignment="1" applyProtection="1">
      <alignment horizontal="center" vertical="center" wrapText="1"/>
      <protection/>
    </xf>
    <xf numFmtId="0" fontId="50" fillId="33" borderId="55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" fontId="5" fillId="33" borderId="60" xfId="0" applyNumberFormat="1" applyFont="1" applyFill="1" applyBorder="1" applyAlignment="1" applyProtection="1">
      <alignment horizontal="center" vertical="center"/>
      <protection/>
    </xf>
    <xf numFmtId="4" fontId="5" fillId="33" borderId="30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Followed Hyperlink" xfId="35"/>
    <cellStyle name="Hyperlink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จุลภาค 2" xfId="42"/>
    <cellStyle name="จุลภาค 73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9"/>
  <sheetViews>
    <sheetView tabSelected="1" zoomScale="80" zoomScaleNormal="80" zoomScaleSheetLayoutView="115" zoomScalePageLayoutView="0" workbookViewId="0" topLeftCell="A28">
      <selection activeCell="S101" sqref="S101"/>
    </sheetView>
  </sheetViews>
  <sheetFormatPr defaultColWidth="9.140625" defaultRowHeight="15"/>
  <cols>
    <col min="1" max="1" width="2.7109375" style="1" customWidth="1"/>
    <col min="2" max="2" width="47.140625" style="2" customWidth="1"/>
    <col min="3" max="3" width="16.57421875" style="2" customWidth="1"/>
    <col min="4" max="4" width="14.140625" style="2" customWidth="1"/>
    <col min="5" max="5" width="13.421875" style="2" customWidth="1"/>
    <col min="6" max="6" width="14.28125" style="2" customWidth="1"/>
    <col min="7" max="7" width="14.140625" style="2" customWidth="1"/>
    <col min="8" max="8" width="14.421875" style="2" customWidth="1"/>
    <col min="9" max="9" width="12.421875" style="2" customWidth="1"/>
    <col min="10" max="10" width="11.8515625" style="2" customWidth="1"/>
    <col min="11" max="11" width="11.421875" style="2" customWidth="1"/>
    <col min="12" max="12" width="11.28125" style="2" customWidth="1"/>
    <col min="13" max="13" width="10.57421875" style="2" customWidth="1"/>
    <col min="14" max="14" width="11.00390625" style="2" customWidth="1"/>
    <col min="15" max="15" width="13.8515625" style="2" customWidth="1"/>
    <col min="16" max="16" width="3.140625" style="2" customWidth="1"/>
    <col min="17" max="17" width="12.00390625" style="1" customWidth="1"/>
    <col min="18" max="18" width="13.140625" style="1" customWidth="1"/>
    <col min="19" max="19" width="12.8515625" style="1" customWidth="1"/>
    <col min="20" max="20" width="15.28125" style="1" customWidth="1"/>
    <col min="21" max="16384" width="9.00390625" style="1" customWidth="1"/>
  </cols>
  <sheetData>
    <row r="1" spans="2:26" s="3" customFormat="1" ht="27" customHeight="1" thickBot="1">
      <c r="B1" s="140" t="s">
        <v>112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2"/>
      <c r="U1" s="131" t="s">
        <v>111</v>
      </c>
      <c r="V1" s="132"/>
      <c r="W1" s="132"/>
      <c r="X1" s="133"/>
      <c r="Y1" s="4"/>
      <c r="Z1" s="4"/>
    </row>
    <row r="2" spans="1:26" s="3" customFormat="1" ht="27" customHeight="1" thickBot="1">
      <c r="A2" s="5"/>
      <c r="B2" s="143" t="s">
        <v>116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  <c r="U2" s="134"/>
      <c r="V2" s="135"/>
      <c r="W2" s="135"/>
      <c r="X2" s="136"/>
      <c r="Y2" s="4"/>
      <c r="Z2" s="4"/>
    </row>
    <row r="3" spans="1:26" s="3" customFormat="1" ht="27" customHeight="1" thickBot="1">
      <c r="A3" s="5"/>
      <c r="B3" s="143" t="s">
        <v>117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5"/>
      <c r="U3" s="134"/>
      <c r="V3" s="135"/>
      <c r="W3" s="135"/>
      <c r="X3" s="136"/>
      <c r="Y3" s="4"/>
      <c r="Z3" s="4"/>
    </row>
    <row r="4" spans="2:26" s="6" customFormat="1" ht="18" customHeight="1">
      <c r="B4" s="149" t="s">
        <v>109</v>
      </c>
      <c r="C4" s="146" t="s">
        <v>113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  <c r="P4" s="7"/>
      <c r="Q4" s="8"/>
      <c r="R4" s="9"/>
      <c r="S4" s="9"/>
      <c r="T4" s="10"/>
      <c r="U4" s="134"/>
      <c r="V4" s="135"/>
      <c r="W4" s="135"/>
      <c r="X4" s="136"/>
      <c r="Y4" s="4"/>
      <c r="Z4" s="4"/>
    </row>
    <row r="5" spans="2:26" s="6" customFormat="1" ht="18" customHeight="1" thickBot="1">
      <c r="B5" s="150"/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2" t="s">
        <v>13</v>
      </c>
      <c r="P5" s="13"/>
      <c r="Q5" s="14" t="s">
        <v>14</v>
      </c>
      <c r="R5" s="11" t="s">
        <v>15</v>
      </c>
      <c r="S5" s="11" t="s">
        <v>16</v>
      </c>
      <c r="T5" s="12" t="s">
        <v>17</v>
      </c>
      <c r="U5" s="137"/>
      <c r="V5" s="138"/>
      <c r="W5" s="138"/>
      <c r="X5" s="139"/>
      <c r="Y5" s="4"/>
      <c r="Z5" s="4"/>
    </row>
    <row r="6" spans="2:26" s="3" customFormat="1" ht="20.25" customHeight="1">
      <c r="B6" s="15" t="s">
        <v>18</v>
      </c>
      <c r="C6" s="16">
        <f aca="true" t="shared" si="0" ref="C6:N6">C7+C17</f>
        <v>0</v>
      </c>
      <c r="D6" s="16">
        <f t="shared" si="0"/>
        <v>61136.05</v>
      </c>
      <c r="E6" s="16">
        <f t="shared" si="0"/>
        <v>16639.1</v>
      </c>
      <c r="F6" s="16">
        <f t="shared" si="0"/>
        <v>67072.73999999999</v>
      </c>
      <c r="G6" s="16">
        <f t="shared" si="0"/>
        <v>30375.62</v>
      </c>
      <c r="H6" s="16">
        <f t="shared" si="0"/>
        <v>19757.760000000002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7">
        <f aca="true" t="shared" si="1" ref="O6:O59">Q6+R6+S6+T6</f>
        <v>194981.27</v>
      </c>
      <c r="P6" s="18"/>
      <c r="Q6" s="19">
        <f aca="true" t="shared" si="2" ref="Q6:Q59">SUM(C6:E6)</f>
        <v>77775.15</v>
      </c>
      <c r="R6" s="20">
        <f aca="true" t="shared" si="3" ref="R6:R59">SUM(F6:H6)</f>
        <v>117206.12</v>
      </c>
      <c r="S6" s="20">
        <f aca="true" t="shared" si="4" ref="S6:S59">SUM(I6:K6)</f>
        <v>0</v>
      </c>
      <c r="T6" s="21">
        <f aca="true" t="shared" si="5" ref="T6:T59">SUM(L6:N6)</f>
        <v>0</v>
      </c>
      <c r="Y6" s="4"/>
      <c r="Z6" s="4"/>
    </row>
    <row r="7" spans="2:26" s="3" customFormat="1" ht="20.25" customHeight="1">
      <c r="B7" s="22" t="s">
        <v>19</v>
      </c>
      <c r="C7" s="23">
        <f>SUM(C8:C16)</f>
        <v>0</v>
      </c>
      <c r="D7" s="23">
        <f aca="true" t="shared" si="6" ref="D7:N7">SUM(D8:D16)</f>
        <v>0</v>
      </c>
      <c r="E7" s="23">
        <f t="shared" si="6"/>
        <v>0</v>
      </c>
      <c r="F7" s="23">
        <f t="shared" si="6"/>
        <v>0</v>
      </c>
      <c r="G7" s="23">
        <f t="shared" si="6"/>
        <v>14062.929999999998</v>
      </c>
      <c r="H7" s="23">
        <f t="shared" si="6"/>
        <v>0</v>
      </c>
      <c r="I7" s="23">
        <f t="shared" si="6"/>
        <v>0</v>
      </c>
      <c r="J7" s="23">
        <f t="shared" si="6"/>
        <v>0</v>
      </c>
      <c r="K7" s="23">
        <f t="shared" si="6"/>
        <v>0</v>
      </c>
      <c r="L7" s="23">
        <f t="shared" si="6"/>
        <v>0</v>
      </c>
      <c r="M7" s="23">
        <f t="shared" si="6"/>
        <v>0</v>
      </c>
      <c r="N7" s="23">
        <f t="shared" si="6"/>
        <v>0</v>
      </c>
      <c r="O7" s="24">
        <f t="shared" si="1"/>
        <v>14062.929999999998</v>
      </c>
      <c r="P7" s="18"/>
      <c r="Q7" s="25">
        <f t="shared" si="2"/>
        <v>0</v>
      </c>
      <c r="R7" s="26">
        <f t="shared" si="3"/>
        <v>14062.929999999998</v>
      </c>
      <c r="S7" s="26">
        <f t="shared" si="4"/>
        <v>0</v>
      </c>
      <c r="T7" s="27">
        <f t="shared" si="5"/>
        <v>0</v>
      </c>
      <c r="Y7" s="4"/>
      <c r="Z7" s="4"/>
    </row>
    <row r="8" spans="2:20" s="3" customFormat="1" ht="20.25" customHeight="1">
      <c r="B8" s="28" t="s">
        <v>100</v>
      </c>
      <c r="C8" s="29">
        <v>0</v>
      </c>
      <c r="D8" s="29">
        <v>0</v>
      </c>
      <c r="E8" s="29">
        <v>0</v>
      </c>
      <c r="F8" s="29">
        <v>0</v>
      </c>
      <c r="G8" s="29">
        <v>548.63</v>
      </c>
      <c r="H8" s="29"/>
      <c r="I8" s="29"/>
      <c r="J8" s="29"/>
      <c r="K8" s="29"/>
      <c r="L8" s="29"/>
      <c r="M8" s="29"/>
      <c r="N8" s="29"/>
      <c r="O8" s="24">
        <f t="shared" si="1"/>
        <v>548.63</v>
      </c>
      <c r="P8" s="18"/>
      <c r="Q8" s="25">
        <f>SUM(C8:E8)</f>
        <v>0</v>
      </c>
      <c r="R8" s="26">
        <f>SUM(F8:H8)</f>
        <v>548.63</v>
      </c>
      <c r="S8" s="26">
        <f>SUM(I8:K8)</f>
        <v>0</v>
      </c>
      <c r="T8" s="27">
        <f>SUM(L8:N8)</f>
        <v>0</v>
      </c>
    </row>
    <row r="9" spans="2:20" s="3" customFormat="1" ht="20.25" customHeight="1">
      <c r="B9" s="30" t="s">
        <v>101</v>
      </c>
      <c r="C9" s="29">
        <v>0</v>
      </c>
      <c r="D9" s="29">
        <v>0</v>
      </c>
      <c r="E9" s="29">
        <v>0</v>
      </c>
      <c r="F9" s="29">
        <v>0</v>
      </c>
      <c r="G9" s="29"/>
      <c r="H9" s="29"/>
      <c r="I9" s="29"/>
      <c r="J9" s="29"/>
      <c r="K9" s="29"/>
      <c r="L9" s="29"/>
      <c r="M9" s="29"/>
      <c r="N9" s="29"/>
      <c r="O9" s="24">
        <f t="shared" si="1"/>
        <v>0</v>
      </c>
      <c r="P9" s="18"/>
      <c r="Q9" s="25">
        <f t="shared" si="2"/>
        <v>0</v>
      </c>
      <c r="R9" s="26">
        <f t="shared" si="3"/>
        <v>0</v>
      </c>
      <c r="S9" s="26">
        <f t="shared" si="4"/>
        <v>0</v>
      </c>
      <c r="T9" s="27">
        <f t="shared" si="5"/>
        <v>0</v>
      </c>
    </row>
    <row r="10" spans="2:20" s="3" customFormat="1" ht="20.25" customHeight="1">
      <c r="B10" s="30" t="s">
        <v>102</v>
      </c>
      <c r="C10" s="29">
        <v>0</v>
      </c>
      <c r="D10" s="29">
        <v>0</v>
      </c>
      <c r="E10" s="29">
        <v>0</v>
      </c>
      <c r="F10" s="29">
        <v>0</v>
      </c>
      <c r="G10" s="29"/>
      <c r="H10" s="29"/>
      <c r="I10" s="29"/>
      <c r="J10" s="29"/>
      <c r="K10" s="29"/>
      <c r="L10" s="29"/>
      <c r="M10" s="29"/>
      <c r="N10" s="29"/>
      <c r="O10" s="24">
        <f t="shared" si="1"/>
        <v>0</v>
      </c>
      <c r="P10" s="18"/>
      <c r="Q10" s="25">
        <f t="shared" si="2"/>
        <v>0</v>
      </c>
      <c r="R10" s="26">
        <f t="shared" si="3"/>
        <v>0</v>
      </c>
      <c r="S10" s="26">
        <f t="shared" si="4"/>
        <v>0</v>
      </c>
      <c r="T10" s="27">
        <f t="shared" si="5"/>
        <v>0</v>
      </c>
    </row>
    <row r="11" spans="2:20" s="3" customFormat="1" ht="20.25" customHeight="1">
      <c r="B11" s="30" t="s">
        <v>103</v>
      </c>
      <c r="C11" s="29">
        <v>0</v>
      </c>
      <c r="D11" s="29">
        <v>0</v>
      </c>
      <c r="E11" s="29">
        <v>0</v>
      </c>
      <c r="F11" s="29">
        <v>0</v>
      </c>
      <c r="G11" s="29">
        <v>13514.3</v>
      </c>
      <c r="H11" s="29"/>
      <c r="I11" s="29"/>
      <c r="J11" s="29"/>
      <c r="K11" s="29"/>
      <c r="L11" s="29"/>
      <c r="M11" s="29"/>
      <c r="N11" s="29"/>
      <c r="O11" s="24">
        <f t="shared" si="1"/>
        <v>13514.3</v>
      </c>
      <c r="P11" s="18"/>
      <c r="Q11" s="25">
        <f t="shared" si="2"/>
        <v>0</v>
      </c>
      <c r="R11" s="26">
        <f t="shared" si="3"/>
        <v>13514.3</v>
      </c>
      <c r="S11" s="26">
        <f t="shared" si="4"/>
        <v>0</v>
      </c>
      <c r="T11" s="27">
        <f t="shared" si="5"/>
        <v>0</v>
      </c>
    </row>
    <row r="12" spans="2:20" s="3" customFormat="1" ht="20.25" customHeight="1">
      <c r="B12" s="30" t="s">
        <v>104</v>
      </c>
      <c r="C12" s="29">
        <v>0</v>
      </c>
      <c r="D12" s="29">
        <v>0</v>
      </c>
      <c r="E12" s="29">
        <v>0</v>
      </c>
      <c r="F12" s="29">
        <v>0</v>
      </c>
      <c r="G12" s="29"/>
      <c r="H12" s="29"/>
      <c r="I12" s="29"/>
      <c r="J12" s="29"/>
      <c r="K12" s="29"/>
      <c r="L12" s="29"/>
      <c r="M12" s="29"/>
      <c r="N12" s="29"/>
      <c r="O12" s="24">
        <f t="shared" si="1"/>
        <v>0</v>
      </c>
      <c r="P12" s="18"/>
      <c r="Q12" s="25">
        <f t="shared" si="2"/>
        <v>0</v>
      </c>
      <c r="R12" s="26">
        <f t="shared" si="3"/>
        <v>0</v>
      </c>
      <c r="S12" s="26">
        <f t="shared" si="4"/>
        <v>0</v>
      </c>
      <c r="T12" s="27">
        <f t="shared" si="5"/>
        <v>0</v>
      </c>
    </row>
    <row r="13" spans="2:20" s="3" customFormat="1" ht="20.25" customHeight="1">
      <c r="B13" s="31" t="s">
        <v>105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>
        <f t="shared" si="1"/>
        <v>0</v>
      </c>
      <c r="P13" s="34"/>
      <c r="Q13" s="35">
        <f t="shared" si="2"/>
        <v>0</v>
      </c>
      <c r="R13" s="36">
        <f t="shared" si="3"/>
        <v>0</v>
      </c>
      <c r="S13" s="36">
        <f t="shared" si="4"/>
        <v>0</v>
      </c>
      <c r="T13" s="37">
        <f t="shared" si="5"/>
        <v>0</v>
      </c>
    </row>
    <row r="14" spans="2:20" s="3" customFormat="1" ht="20.25" customHeight="1">
      <c r="B14" s="31" t="s">
        <v>106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>
        <f t="shared" si="1"/>
        <v>0</v>
      </c>
      <c r="P14" s="34"/>
      <c r="Q14" s="35">
        <f t="shared" si="2"/>
        <v>0</v>
      </c>
      <c r="R14" s="36">
        <f t="shared" si="3"/>
        <v>0</v>
      </c>
      <c r="S14" s="36">
        <f t="shared" si="4"/>
        <v>0</v>
      </c>
      <c r="T14" s="37">
        <f t="shared" si="5"/>
        <v>0</v>
      </c>
    </row>
    <row r="15" spans="2:20" s="3" customFormat="1" ht="20.25" customHeight="1">
      <c r="B15" s="31" t="s">
        <v>107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>
        <f t="shared" si="1"/>
        <v>0</v>
      </c>
      <c r="P15" s="34"/>
      <c r="Q15" s="35">
        <f t="shared" si="2"/>
        <v>0</v>
      </c>
      <c r="R15" s="36">
        <f t="shared" si="3"/>
        <v>0</v>
      </c>
      <c r="S15" s="36">
        <f t="shared" si="4"/>
        <v>0</v>
      </c>
      <c r="T15" s="37">
        <f t="shared" si="5"/>
        <v>0</v>
      </c>
    </row>
    <row r="16" spans="2:20" s="3" customFormat="1" ht="20.25" customHeight="1">
      <c r="B16" s="31" t="s">
        <v>108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>
        <f t="shared" si="1"/>
        <v>0</v>
      </c>
      <c r="P16" s="34"/>
      <c r="Q16" s="35">
        <f t="shared" si="2"/>
        <v>0</v>
      </c>
      <c r="R16" s="36">
        <f t="shared" si="3"/>
        <v>0</v>
      </c>
      <c r="S16" s="36">
        <f t="shared" si="4"/>
        <v>0</v>
      </c>
      <c r="T16" s="37">
        <f t="shared" si="5"/>
        <v>0</v>
      </c>
    </row>
    <row r="17" spans="2:20" s="3" customFormat="1" ht="20.25" customHeight="1">
      <c r="B17" s="22" t="s">
        <v>20</v>
      </c>
      <c r="C17" s="38">
        <f aca="true" t="shared" si="7" ref="C17:N17">C18+C23+C28+C31+C34</f>
        <v>0</v>
      </c>
      <c r="D17" s="38">
        <f t="shared" si="7"/>
        <v>61136.05</v>
      </c>
      <c r="E17" s="38">
        <f t="shared" si="7"/>
        <v>16639.1</v>
      </c>
      <c r="F17" s="38">
        <f t="shared" si="7"/>
        <v>67072.73999999999</v>
      </c>
      <c r="G17" s="38">
        <f t="shared" si="7"/>
        <v>16312.69</v>
      </c>
      <c r="H17" s="38">
        <f t="shared" si="7"/>
        <v>19757.760000000002</v>
      </c>
      <c r="I17" s="38">
        <f t="shared" si="7"/>
        <v>0</v>
      </c>
      <c r="J17" s="38">
        <f t="shared" si="7"/>
        <v>0</v>
      </c>
      <c r="K17" s="38">
        <f t="shared" si="7"/>
        <v>0</v>
      </c>
      <c r="L17" s="38">
        <f t="shared" si="7"/>
        <v>0</v>
      </c>
      <c r="M17" s="38">
        <f t="shared" si="7"/>
        <v>0</v>
      </c>
      <c r="N17" s="38">
        <f t="shared" si="7"/>
        <v>0</v>
      </c>
      <c r="O17" s="24">
        <f t="shared" si="1"/>
        <v>180918.34</v>
      </c>
      <c r="P17" s="18"/>
      <c r="Q17" s="25">
        <f t="shared" si="2"/>
        <v>77775.15</v>
      </c>
      <c r="R17" s="26">
        <f t="shared" si="3"/>
        <v>103143.19</v>
      </c>
      <c r="S17" s="26">
        <f t="shared" si="4"/>
        <v>0</v>
      </c>
      <c r="T17" s="27">
        <f t="shared" si="5"/>
        <v>0</v>
      </c>
    </row>
    <row r="18" spans="2:20" s="3" customFormat="1" ht="20.25" customHeight="1">
      <c r="B18" s="39" t="s">
        <v>21</v>
      </c>
      <c r="C18" s="23">
        <f aca="true" t="shared" si="8" ref="C18:N18">SUM(C19:C22)</f>
        <v>0</v>
      </c>
      <c r="D18" s="23">
        <f t="shared" si="8"/>
        <v>1026.05</v>
      </c>
      <c r="E18" s="23">
        <f t="shared" si="8"/>
        <v>1421.1</v>
      </c>
      <c r="F18" s="23">
        <f t="shared" si="8"/>
        <v>874.5</v>
      </c>
      <c r="G18" s="23">
        <f t="shared" si="8"/>
        <v>867.69</v>
      </c>
      <c r="H18" s="23">
        <f t="shared" si="8"/>
        <v>2460.76</v>
      </c>
      <c r="I18" s="23">
        <f t="shared" si="8"/>
        <v>0</v>
      </c>
      <c r="J18" s="23">
        <f t="shared" si="8"/>
        <v>0</v>
      </c>
      <c r="K18" s="23">
        <f t="shared" si="8"/>
        <v>0</v>
      </c>
      <c r="L18" s="23">
        <f t="shared" si="8"/>
        <v>0</v>
      </c>
      <c r="M18" s="23">
        <f t="shared" si="8"/>
        <v>0</v>
      </c>
      <c r="N18" s="23">
        <f t="shared" si="8"/>
        <v>0</v>
      </c>
      <c r="O18" s="24">
        <f t="shared" si="1"/>
        <v>6650.1</v>
      </c>
      <c r="P18" s="18"/>
      <c r="Q18" s="25">
        <f t="shared" si="2"/>
        <v>2447.1499999999996</v>
      </c>
      <c r="R18" s="26">
        <f t="shared" si="3"/>
        <v>4202.950000000001</v>
      </c>
      <c r="S18" s="26">
        <f t="shared" si="4"/>
        <v>0</v>
      </c>
      <c r="T18" s="27">
        <f t="shared" si="5"/>
        <v>0</v>
      </c>
    </row>
    <row r="19" spans="2:20" s="3" customFormat="1" ht="20.25" customHeight="1">
      <c r="B19" s="40" t="s">
        <v>22</v>
      </c>
      <c r="C19" s="29">
        <v>0</v>
      </c>
      <c r="D19" s="29">
        <v>68.75</v>
      </c>
      <c r="E19" s="29">
        <v>72</v>
      </c>
      <c r="F19" s="29">
        <v>209</v>
      </c>
      <c r="G19" s="29">
        <v>188.59</v>
      </c>
      <c r="H19" s="29">
        <v>404.51</v>
      </c>
      <c r="I19" s="29"/>
      <c r="J19" s="29"/>
      <c r="K19" s="29"/>
      <c r="L19" s="29"/>
      <c r="M19" s="29"/>
      <c r="N19" s="29"/>
      <c r="O19" s="24">
        <f t="shared" si="1"/>
        <v>942.85</v>
      </c>
      <c r="P19" s="18"/>
      <c r="Q19" s="25">
        <f t="shared" si="2"/>
        <v>140.75</v>
      </c>
      <c r="R19" s="26">
        <f t="shared" si="3"/>
        <v>802.1</v>
      </c>
      <c r="S19" s="26">
        <f t="shared" si="4"/>
        <v>0</v>
      </c>
      <c r="T19" s="27">
        <f t="shared" si="5"/>
        <v>0</v>
      </c>
    </row>
    <row r="20" spans="2:20" s="3" customFormat="1" ht="20.25" customHeight="1">
      <c r="B20" s="40" t="s">
        <v>23</v>
      </c>
      <c r="C20" s="29">
        <v>0</v>
      </c>
      <c r="D20" s="29"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4">
        <f t="shared" si="1"/>
        <v>0</v>
      </c>
      <c r="P20" s="18"/>
      <c r="Q20" s="25">
        <f t="shared" si="2"/>
        <v>0</v>
      </c>
      <c r="R20" s="26">
        <f t="shared" si="3"/>
        <v>0</v>
      </c>
      <c r="S20" s="26">
        <f t="shared" si="4"/>
        <v>0</v>
      </c>
      <c r="T20" s="27">
        <f t="shared" si="5"/>
        <v>0</v>
      </c>
    </row>
    <row r="21" spans="2:20" s="3" customFormat="1" ht="20.25" customHeight="1">
      <c r="B21" s="40" t="s">
        <v>24</v>
      </c>
      <c r="C21" s="29">
        <v>0</v>
      </c>
      <c r="D21" s="29"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4">
        <f t="shared" si="1"/>
        <v>0</v>
      </c>
      <c r="P21" s="18"/>
      <c r="Q21" s="25">
        <f t="shared" si="2"/>
        <v>0</v>
      </c>
      <c r="R21" s="26">
        <f t="shared" si="3"/>
        <v>0</v>
      </c>
      <c r="S21" s="26">
        <f t="shared" si="4"/>
        <v>0</v>
      </c>
      <c r="T21" s="27">
        <f t="shared" si="5"/>
        <v>0</v>
      </c>
    </row>
    <row r="22" spans="2:20" s="3" customFormat="1" ht="20.25" customHeight="1">
      <c r="B22" s="40" t="s">
        <v>25</v>
      </c>
      <c r="C22" s="29">
        <v>0</v>
      </c>
      <c r="D22" s="29">
        <v>957.3</v>
      </c>
      <c r="E22" s="29">
        <v>1349.1</v>
      </c>
      <c r="F22" s="29">
        <v>665.5</v>
      </c>
      <c r="G22" s="29">
        <v>679.1</v>
      </c>
      <c r="H22" s="29">
        <v>2056.25</v>
      </c>
      <c r="I22" s="29"/>
      <c r="J22" s="29"/>
      <c r="K22" s="29"/>
      <c r="L22" s="29"/>
      <c r="M22" s="29"/>
      <c r="N22" s="29"/>
      <c r="O22" s="24">
        <f t="shared" si="1"/>
        <v>5707.25</v>
      </c>
      <c r="P22" s="18"/>
      <c r="Q22" s="25">
        <f t="shared" si="2"/>
        <v>2306.3999999999996</v>
      </c>
      <c r="R22" s="26">
        <f t="shared" si="3"/>
        <v>3400.85</v>
      </c>
      <c r="S22" s="26">
        <f t="shared" si="4"/>
        <v>0</v>
      </c>
      <c r="T22" s="27">
        <f t="shared" si="5"/>
        <v>0</v>
      </c>
    </row>
    <row r="23" spans="2:20" s="3" customFormat="1" ht="20.25" customHeight="1">
      <c r="B23" s="39" t="s">
        <v>72</v>
      </c>
      <c r="C23" s="23">
        <f aca="true" t="shared" si="9" ref="C23:N23">SUM(C24:C27)</f>
        <v>0</v>
      </c>
      <c r="D23" s="23">
        <f t="shared" si="9"/>
        <v>0</v>
      </c>
      <c r="E23" s="23">
        <f t="shared" si="9"/>
        <v>0</v>
      </c>
      <c r="F23" s="23">
        <f t="shared" si="9"/>
        <v>39457.24</v>
      </c>
      <c r="G23" s="23">
        <f t="shared" si="9"/>
        <v>0</v>
      </c>
      <c r="H23" s="23">
        <f t="shared" si="9"/>
        <v>0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  <c r="M23" s="23">
        <f t="shared" si="9"/>
        <v>0</v>
      </c>
      <c r="N23" s="23">
        <f t="shared" si="9"/>
        <v>0</v>
      </c>
      <c r="O23" s="24">
        <f t="shared" si="1"/>
        <v>39457.24</v>
      </c>
      <c r="P23" s="18"/>
      <c r="Q23" s="25">
        <f t="shared" si="2"/>
        <v>0</v>
      </c>
      <c r="R23" s="26">
        <f t="shared" si="3"/>
        <v>39457.24</v>
      </c>
      <c r="S23" s="26">
        <f t="shared" si="4"/>
        <v>0</v>
      </c>
      <c r="T23" s="27">
        <f t="shared" si="5"/>
        <v>0</v>
      </c>
    </row>
    <row r="24" spans="2:20" s="3" customFormat="1" ht="20.25" customHeight="1">
      <c r="B24" s="40" t="s">
        <v>26</v>
      </c>
      <c r="C24" s="29">
        <v>0</v>
      </c>
      <c r="D24" s="29">
        <v>0</v>
      </c>
      <c r="E24" s="29"/>
      <c r="F24" s="29">
        <v>39457.24</v>
      </c>
      <c r="G24" s="29"/>
      <c r="H24" s="29"/>
      <c r="I24" s="29"/>
      <c r="J24" s="29"/>
      <c r="K24" s="29"/>
      <c r="L24" s="29"/>
      <c r="M24" s="29"/>
      <c r="N24" s="29"/>
      <c r="O24" s="24">
        <f t="shared" si="1"/>
        <v>39457.24</v>
      </c>
      <c r="P24" s="18"/>
      <c r="Q24" s="25">
        <f t="shared" si="2"/>
        <v>0</v>
      </c>
      <c r="R24" s="26">
        <f t="shared" si="3"/>
        <v>39457.24</v>
      </c>
      <c r="S24" s="26">
        <f t="shared" si="4"/>
        <v>0</v>
      </c>
      <c r="T24" s="27">
        <f t="shared" si="5"/>
        <v>0</v>
      </c>
    </row>
    <row r="25" spans="2:20" s="3" customFormat="1" ht="20.25" customHeight="1">
      <c r="B25" s="40" t="s">
        <v>27</v>
      </c>
      <c r="C25" s="29">
        <v>0</v>
      </c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4">
        <f t="shared" si="1"/>
        <v>0</v>
      </c>
      <c r="P25" s="18"/>
      <c r="Q25" s="25">
        <f t="shared" si="2"/>
        <v>0</v>
      </c>
      <c r="R25" s="26">
        <f t="shared" si="3"/>
        <v>0</v>
      </c>
      <c r="S25" s="26">
        <f t="shared" si="4"/>
        <v>0</v>
      </c>
      <c r="T25" s="27">
        <f t="shared" si="5"/>
        <v>0</v>
      </c>
    </row>
    <row r="26" spans="2:20" s="3" customFormat="1" ht="20.25" customHeight="1">
      <c r="B26" s="40" t="s">
        <v>28</v>
      </c>
      <c r="C26" s="29">
        <v>0</v>
      </c>
      <c r="D26" s="29"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4">
        <f t="shared" si="1"/>
        <v>0</v>
      </c>
      <c r="P26" s="18"/>
      <c r="Q26" s="25">
        <f t="shared" si="2"/>
        <v>0</v>
      </c>
      <c r="R26" s="26">
        <f t="shared" si="3"/>
        <v>0</v>
      </c>
      <c r="S26" s="26">
        <f t="shared" si="4"/>
        <v>0</v>
      </c>
      <c r="T26" s="27">
        <f t="shared" si="5"/>
        <v>0</v>
      </c>
    </row>
    <row r="27" spans="2:20" s="3" customFormat="1" ht="20.25" customHeight="1">
      <c r="B27" s="40" t="s">
        <v>82</v>
      </c>
      <c r="C27" s="29">
        <v>0</v>
      </c>
      <c r="D27" s="29"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4">
        <f t="shared" si="1"/>
        <v>0</v>
      </c>
      <c r="P27" s="18"/>
      <c r="Q27" s="25">
        <f t="shared" si="2"/>
        <v>0</v>
      </c>
      <c r="R27" s="26">
        <f t="shared" si="3"/>
        <v>0</v>
      </c>
      <c r="S27" s="26">
        <f t="shared" si="4"/>
        <v>0</v>
      </c>
      <c r="T27" s="27">
        <f t="shared" si="5"/>
        <v>0</v>
      </c>
    </row>
    <row r="28" spans="2:20" s="3" customFormat="1" ht="20.25" customHeight="1">
      <c r="B28" s="39" t="s">
        <v>73</v>
      </c>
      <c r="C28" s="23">
        <f aca="true" t="shared" si="10" ref="C28:N28">SUM(C29:C30)</f>
        <v>0</v>
      </c>
      <c r="D28" s="23">
        <f t="shared" si="10"/>
        <v>21810</v>
      </c>
      <c r="E28" s="23">
        <f t="shared" si="10"/>
        <v>14470</v>
      </c>
      <c r="F28" s="23">
        <f t="shared" si="10"/>
        <v>15365</v>
      </c>
      <c r="G28" s="23">
        <f t="shared" si="10"/>
        <v>14045</v>
      </c>
      <c r="H28" s="23">
        <f t="shared" si="10"/>
        <v>15545</v>
      </c>
      <c r="I28" s="23">
        <f t="shared" si="10"/>
        <v>0</v>
      </c>
      <c r="J28" s="23">
        <f t="shared" si="10"/>
        <v>0</v>
      </c>
      <c r="K28" s="23">
        <f t="shared" si="10"/>
        <v>0</v>
      </c>
      <c r="L28" s="23">
        <f t="shared" si="10"/>
        <v>0</v>
      </c>
      <c r="M28" s="23">
        <f t="shared" si="10"/>
        <v>0</v>
      </c>
      <c r="N28" s="23">
        <f t="shared" si="10"/>
        <v>0</v>
      </c>
      <c r="O28" s="24">
        <f t="shared" si="1"/>
        <v>81235</v>
      </c>
      <c r="P28" s="18"/>
      <c r="Q28" s="25">
        <f t="shared" si="2"/>
        <v>36280</v>
      </c>
      <c r="R28" s="26">
        <f t="shared" si="3"/>
        <v>44955</v>
      </c>
      <c r="S28" s="26">
        <f t="shared" si="4"/>
        <v>0</v>
      </c>
      <c r="T28" s="27">
        <f t="shared" si="5"/>
        <v>0</v>
      </c>
    </row>
    <row r="29" spans="2:20" s="3" customFormat="1" ht="20.25" customHeight="1">
      <c r="B29" s="40" t="s">
        <v>29</v>
      </c>
      <c r="C29" s="29">
        <v>0</v>
      </c>
      <c r="D29" s="29">
        <v>21810</v>
      </c>
      <c r="E29" s="29">
        <v>14470</v>
      </c>
      <c r="F29" s="29">
        <v>15365</v>
      </c>
      <c r="G29" s="29">
        <v>14045</v>
      </c>
      <c r="H29" s="29">
        <v>15545</v>
      </c>
      <c r="I29" s="29"/>
      <c r="J29" s="29"/>
      <c r="K29" s="29"/>
      <c r="L29" s="29"/>
      <c r="M29" s="29"/>
      <c r="N29" s="29"/>
      <c r="O29" s="24">
        <f t="shared" si="1"/>
        <v>81235</v>
      </c>
      <c r="P29" s="18"/>
      <c r="Q29" s="25">
        <f t="shared" si="2"/>
        <v>36280</v>
      </c>
      <c r="R29" s="26">
        <f t="shared" si="3"/>
        <v>44955</v>
      </c>
      <c r="S29" s="26">
        <f t="shared" si="4"/>
        <v>0</v>
      </c>
      <c r="T29" s="27">
        <f t="shared" si="5"/>
        <v>0</v>
      </c>
    </row>
    <row r="30" spans="2:20" s="3" customFormat="1" ht="20.25" customHeight="1">
      <c r="B30" s="40" t="s">
        <v>30</v>
      </c>
      <c r="C30" s="29"/>
      <c r="D30" s="29">
        <v>0</v>
      </c>
      <c r="E30" s="29"/>
      <c r="F30" s="29"/>
      <c r="G30" s="29"/>
      <c r="H30" s="29">
        <v>0</v>
      </c>
      <c r="I30" s="29"/>
      <c r="J30" s="29"/>
      <c r="K30" s="29"/>
      <c r="L30" s="29"/>
      <c r="M30" s="29"/>
      <c r="N30" s="29"/>
      <c r="O30" s="24">
        <f t="shared" si="1"/>
        <v>0</v>
      </c>
      <c r="P30" s="18"/>
      <c r="Q30" s="25">
        <f t="shared" si="2"/>
        <v>0</v>
      </c>
      <c r="R30" s="26">
        <f t="shared" si="3"/>
        <v>0</v>
      </c>
      <c r="S30" s="26">
        <f t="shared" si="4"/>
        <v>0</v>
      </c>
      <c r="T30" s="27">
        <f t="shared" si="5"/>
        <v>0</v>
      </c>
    </row>
    <row r="31" spans="2:20" s="3" customFormat="1" ht="20.25" customHeight="1">
      <c r="B31" s="39" t="s">
        <v>74</v>
      </c>
      <c r="C31" s="23">
        <f aca="true" t="shared" si="11" ref="C31:N31">SUM(C32:C33)</f>
        <v>0</v>
      </c>
      <c r="D31" s="23">
        <f t="shared" si="11"/>
        <v>38300</v>
      </c>
      <c r="E31" s="23">
        <f t="shared" si="11"/>
        <v>748</v>
      </c>
      <c r="F31" s="23">
        <f t="shared" si="11"/>
        <v>11376</v>
      </c>
      <c r="G31" s="23">
        <f t="shared" si="11"/>
        <v>1400</v>
      </c>
      <c r="H31" s="23">
        <f t="shared" si="11"/>
        <v>1752</v>
      </c>
      <c r="I31" s="23">
        <f t="shared" si="11"/>
        <v>0</v>
      </c>
      <c r="J31" s="23">
        <f t="shared" si="11"/>
        <v>0</v>
      </c>
      <c r="K31" s="23">
        <f t="shared" si="11"/>
        <v>0</v>
      </c>
      <c r="L31" s="23">
        <f t="shared" si="11"/>
        <v>0</v>
      </c>
      <c r="M31" s="23">
        <f t="shared" si="11"/>
        <v>0</v>
      </c>
      <c r="N31" s="23">
        <f t="shared" si="11"/>
        <v>0</v>
      </c>
      <c r="O31" s="24">
        <f t="shared" si="1"/>
        <v>53576</v>
      </c>
      <c r="P31" s="18"/>
      <c r="Q31" s="25">
        <f t="shared" si="2"/>
        <v>39048</v>
      </c>
      <c r="R31" s="26">
        <f t="shared" si="3"/>
        <v>14528</v>
      </c>
      <c r="S31" s="26">
        <f t="shared" si="4"/>
        <v>0</v>
      </c>
      <c r="T31" s="27">
        <f t="shared" si="5"/>
        <v>0</v>
      </c>
    </row>
    <row r="32" spans="2:20" s="3" customFormat="1" ht="20.25" customHeight="1">
      <c r="B32" s="40" t="s">
        <v>31</v>
      </c>
      <c r="C32" s="41">
        <v>0</v>
      </c>
      <c r="D32" s="41">
        <v>0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4">
        <f t="shared" si="1"/>
        <v>0</v>
      </c>
      <c r="P32" s="18"/>
      <c r="Q32" s="25">
        <f t="shared" si="2"/>
        <v>0</v>
      </c>
      <c r="R32" s="26">
        <f t="shared" si="3"/>
        <v>0</v>
      </c>
      <c r="S32" s="26">
        <f t="shared" si="4"/>
        <v>0</v>
      </c>
      <c r="T32" s="27">
        <f t="shared" si="5"/>
        <v>0</v>
      </c>
    </row>
    <row r="33" spans="2:20" s="3" customFormat="1" ht="20.25" customHeight="1">
      <c r="B33" s="40" t="s">
        <v>32</v>
      </c>
      <c r="C33" s="41">
        <v>0</v>
      </c>
      <c r="D33" s="41">
        <v>38300</v>
      </c>
      <c r="E33" s="41">
        <v>748</v>
      </c>
      <c r="F33" s="41">
        <v>11376</v>
      </c>
      <c r="G33" s="41">
        <v>1400</v>
      </c>
      <c r="H33" s="41">
        <v>1752</v>
      </c>
      <c r="I33" s="41"/>
      <c r="J33" s="41"/>
      <c r="K33" s="41"/>
      <c r="L33" s="41"/>
      <c r="M33" s="41"/>
      <c r="N33" s="41"/>
      <c r="O33" s="24">
        <f t="shared" si="1"/>
        <v>53576</v>
      </c>
      <c r="P33" s="18"/>
      <c r="Q33" s="25">
        <f t="shared" si="2"/>
        <v>39048</v>
      </c>
      <c r="R33" s="26">
        <f t="shared" si="3"/>
        <v>14528</v>
      </c>
      <c r="S33" s="26">
        <f t="shared" si="4"/>
        <v>0</v>
      </c>
      <c r="T33" s="27">
        <f t="shared" si="5"/>
        <v>0</v>
      </c>
    </row>
    <row r="34" spans="2:20" s="3" customFormat="1" ht="20.25" customHeight="1">
      <c r="B34" s="42" t="s">
        <v>75</v>
      </c>
      <c r="C34" s="16">
        <f aca="true" t="shared" si="12" ref="C34:N34">SUM(C35:C36)</f>
        <v>0</v>
      </c>
      <c r="D34" s="16">
        <f t="shared" si="12"/>
        <v>0</v>
      </c>
      <c r="E34" s="16">
        <f t="shared" si="12"/>
        <v>0</v>
      </c>
      <c r="F34" s="16">
        <f t="shared" si="12"/>
        <v>0</v>
      </c>
      <c r="G34" s="16">
        <f t="shared" si="12"/>
        <v>0</v>
      </c>
      <c r="H34" s="16">
        <f t="shared" si="12"/>
        <v>0</v>
      </c>
      <c r="I34" s="16">
        <f t="shared" si="12"/>
        <v>0</v>
      </c>
      <c r="J34" s="16">
        <f t="shared" si="12"/>
        <v>0</v>
      </c>
      <c r="K34" s="16">
        <f t="shared" si="12"/>
        <v>0</v>
      </c>
      <c r="L34" s="16">
        <f t="shared" si="12"/>
        <v>0</v>
      </c>
      <c r="M34" s="16">
        <f t="shared" si="12"/>
        <v>0</v>
      </c>
      <c r="N34" s="16">
        <f t="shared" si="12"/>
        <v>0</v>
      </c>
      <c r="O34" s="17">
        <f t="shared" si="1"/>
        <v>0</v>
      </c>
      <c r="P34" s="18"/>
      <c r="Q34" s="43">
        <f t="shared" si="2"/>
        <v>0</v>
      </c>
      <c r="R34" s="44">
        <f t="shared" si="3"/>
        <v>0</v>
      </c>
      <c r="S34" s="44">
        <f t="shared" si="4"/>
        <v>0</v>
      </c>
      <c r="T34" s="17">
        <f t="shared" si="5"/>
        <v>0</v>
      </c>
    </row>
    <row r="35" spans="2:20" s="3" customFormat="1" ht="20.25" customHeight="1">
      <c r="B35" s="40" t="s">
        <v>33</v>
      </c>
      <c r="C35" s="41"/>
      <c r="D35" s="41">
        <v>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7">
        <f t="shared" si="1"/>
        <v>0</v>
      </c>
      <c r="P35" s="18"/>
      <c r="Q35" s="19">
        <f t="shared" si="2"/>
        <v>0</v>
      </c>
      <c r="R35" s="20">
        <f t="shared" si="3"/>
        <v>0</v>
      </c>
      <c r="S35" s="20">
        <f t="shared" si="4"/>
        <v>0</v>
      </c>
      <c r="T35" s="21">
        <f t="shared" si="5"/>
        <v>0</v>
      </c>
    </row>
    <row r="36" spans="2:20" s="3" customFormat="1" ht="20.25" customHeight="1">
      <c r="B36" s="40" t="s">
        <v>34</v>
      </c>
      <c r="C36" s="41"/>
      <c r="D36" s="41">
        <v>0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7">
        <f t="shared" si="1"/>
        <v>0</v>
      </c>
      <c r="P36" s="18"/>
      <c r="Q36" s="19">
        <f t="shared" si="2"/>
        <v>0</v>
      </c>
      <c r="R36" s="20">
        <f t="shared" si="3"/>
        <v>0</v>
      </c>
      <c r="S36" s="20">
        <f t="shared" si="4"/>
        <v>0</v>
      </c>
      <c r="T36" s="21">
        <f t="shared" si="5"/>
        <v>0</v>
      </c>
    </row>
    <row r="37" spans="2:20" s="3" customFormat="1" ht="20.25" customHeight="1">
      <c r="B37" s="39" t="s">
        <v>78</v>
      </c>
      <c r="C37" s="38">
        <f aca="true" t="shared" si="13" ref="C37:N37">SUM(C38:C44)</f>
        <v>0</v>
      </c>
      <c r="D37" s="38">
        <f t="shared" si="13"/>
        <v>763501.2699999999</v>
      </c>
      <c r="E37" s="38">
        <f t="shared" si="13"/>
        <v>475580.77</v>
      </c>
      <c r="F37" s="38">
        <f t="shared" si="13"/>
        <v>545415.17</v>
      </c>
      <c r="G37" s="38">
        <f t="shared" si="13"/>
        <v>488688.85</v>
      </c>
      <c r="H37" s="38">
        <f t="shared" si="13"/>
        <v>591295.78</v>
      </c>
      <c r="I37" s="38">
        <f t="shared" si="13"/>
        <v>0</v>
      </c>
      <c r="J37" s="38">
        <f t="shared" si="13"/>
        <v>0</v>
      </c>
      <c r="K37" s="38">
        <f t="shared" si="13"/>
        <v>0</v>
      </c>
      <c r="L37" s="38">
        <f t="shared" si="13"/>
        <v>0</v>
      </c>
      <c r="M37" s="38">
        <f t="shared" si="13"/>
        <v>0</v>
      </c>
      <c r="N37" s="38">
        <f t="shared" si="13"/>
        <v>0</v>
      </c>
      <c r="O37" s="17">
        <f t="shared" si="1"/>
        <v>2864481.84</v>
      </c>
      <c r="P37" s="18"/>
      <c r="Q37" s="19">
        <f t="shared" si="2"/>
        <v>1239082.04</v>
      </c>
      <c r="R37" s="20">
        <f t="shared" si="3"/>
        <v>1625399.8</v>
      </c>
      <c r="S37" s="20">
        <f t="shared" si="4"/>
        <v>0</v>
      </c>
      <c r="T37" s="21">
        <f t="shared" si="5"/>
        <v>0</v>
      </c>
    </row>
    <row r="38" spans="2:20" s="3" customFormat="1" ht="20.25" customHeight="1">
      <c r="B38" s="30" t="s">
        <v>61</v>
      </c>
      <c r="C38" s="45">
        <v>0</v>
      </c>
      <c r="D38" s="45">
        <v>245902.3</v>
      </c>
      <c r="E38" s="45">
        <v>137888.59</v>
      </c>
      <c r="F38" s="45">
        <v>176229.19</v>
      </c>
      <c r="G38" s="45">
        <v>129688.69</v>
      </c>
      <c r="H38" s="45">
        <v>177733.83</v>
      </c>
      <c r="I38" s="45"/>
      <c r="J38" s="45"/>
      <c r="K38" s="45"/>
      <c r="L38" s="45"/>
      <c r="M38" s="45"/>
      <c r="N38" s="45"/>
      <c r="O38" s="17">
        <f t="shared" si="1"/>
        <v>867442.6</v>
      </c>
      <c r="P38" s="18"/>
      <c r="Q38" s="19">
        <f t="shared" si="2"/>
        <v>383790.89</v>
      </c>
      <c r="R38" s="20">
        <f t="shared" si="3"/>
        <v>483651.70999999996</v>
      </c>
      <c r="S38" s="20">
        <f t="shared" si="4"/>
        <v>0</v>
      </c>
      <c r="T38" s="21">
        <f t="shared" si="5"/>
        <v>0</v>
      </c>
    </row>
    <row r="39" spans="2:20" s="3" customFormat="1" ht="20.25" customHeight="1">
      <c r="B39" s="30" t="s">
        <v>35</v>
      </c>
      <c r="C39" s="45">
        <v>0</v>
      </c>
      <c r="D39" s="45">
        <f>26051.49</f>
        <v>26051.49</v>
      </c>
      <c r="E39" s="45">
        <v>-18990.56</v>
      </c>
      <c r="F39" s="45">
        <v>8053.25</v>
      </c>
      <c r="G39" s="45">
        <v>3279.4</v>
      </c>
      <c r="H39" s="45">
        <v>3401.1</v>
      </c>
      <c r="I39" s="45"/>
      <c r="J39" s="45"/>
      <c r="K39" s="45"/>
      <c r="L39" s="45"/>
      <c r="M39" s="45"/>
      <c r="N39" s="45"/>
      <c r="O39" s="17">
        <f t="shared" si="1"/>
        <v>21794.68</v>
      </c>
      <c r="P39" s="18"/>
      <c r="Q39" s="19">
        <f t="shared" si="2"/>
        <v>7060.93</v>
      </c>
      <c r="R39" s="20">
        <f t="shared" si="3"/>
        <v>14733.75</v>
      </c>
      <c r="S39" s="20">
        <f t="shared" si="4"/>
        <v>0</v>
      </c>
      <c r="T39" s="21">
        <f t="shared" si="5"/>
        <v>0</v>
      </c>
    </row>
    <row r="40" spans="2:20" s="3" customFormat="1" ht="20.25" customHeight="1">
      <c r="B40" s="30" t="s">
        <v>36</v>
      </c>
      <c r="C40" s="45">
        <v>0</v>
      </c>
      <c r="D40" s="45">
        <v>379530.12</v>
      </c>
      <c r="E40" s="45">
        <v>253377.74</v>
      </c>
      <c r="F40" s="45">
        <v>255531.48</v>
      </c>
      <c r="G40" s="45">
        <v>277105.87</v>
      </c>
      <c r="H40" s="45">
        <v>230542.72</v>
      </c>
      <c r="I40" s="45"/>
      <c r="J40" s="45"/>
      <c r="K40" s="45"/>
      <c r="L40" s="45"/>
      <c r="M40" s="45"/>
      <c r="N40" s="45"/>
      <c r="O40" s="17">
        <f t="shared" si="1"/>
        <v>1396087.93</v>
      </c>
      <c r="P40" s="18"/>
      <c r="Q40" s="19">
        <f t="shared" si="2"/>
        <v>632907.86</v>
      </c>
      <c r="R40" s="20">
        <f t="shared" si="3"/>
        <v>763180.07</v>
      </c>
      <c r="S40" s="20">
        <f t="shared" si="4"/>
        <v>0</v>
      </c>
      <c r="T40" s="21">
        <f t="shared" si="5"/>
        <v>0</v>
      </c>
    </row>
    <row r="41" spans="2:20" s="3" customFormat="1" ht="20.25" customHeight="1">
      <c r="B41" s="30" t="s">
        <v>37</v>
      </c>
      <c r="C41" s="45">
        <v>0</v>
      </c>
      <c r="D41" s="45"/>
      <c r="E41" s="45"/>
      <c r="F41" s="45">
        <v>0</v>
      </c>
      <c r="G41" s="45"/>
      <c r="H41" s="45"/>
      <c r="I41" s="45"/>
      <c r="J41" s="45"/>
      <c r="K41" s="45"/>
      <c r="L41" s="45"/>
      <c r="M41" s="45"/>
      <c r="N41" s="45"/>
      <c r="O41" s="17">
        <f t="shared" si="1"/>
        <v>0</v>
      </c>
      <c r="P41" s="18"/>
      <c r="Q41" s="19">
        <f t="shared" si="2"/>
        <v>0</v>
      </c>
      <c r="R41" s="20">
        <f t="shared" si="3"/>
        <v>0</v>
      </c>
      <c r="S41" s="20">
        <f t="shared" si="4"/>
        <v>0</v>
      </c>
      <c r="T41" s="21">
        <f t="shared" si="5"/>
        <v>0</v>
      </c>
    </row>
    <row r="42" spans="2:20" s="3" customFormat="1" ht="20.25" customHeight="1">
      <c r="B42" s="31" t="s">
        <v>38</v>
      </c>
      <c r="C42" s="46"/>
      <c r="D42" s="46">
        <v>28581.36</v>
      </c>
      <c r="E42" s="46"/>
      <c r="F42" s="46">
        <v>51763.25</v>
      </c>
      <c r="G42" s="46">
        <v>28735.89</v>
      </c>
      <c r="H42" s="46">
        <v>68823.13</v>
      </c>
      <c r="I42" s="46"/>
      <c r="J42" s="46"/>
      <c r="K42" s="46"/>
      <c r="L42" s="46"/>
      <c r="M42" s="46"/>
      <c r="N42" s="46"/>
      <c r="O42" s="47">
        <f t="shared" si="1"/>
        <v>177903.63</v>
      </c>
      <c r="P42" s="34"/>
      <c r="Q42" s="48">
        <f t="shared" si="2"/>
        <v>28581.36</v>
      </c>
      <c r="R42" s="49">
        <f t="shared" si="3"/>
        <v>149322.27000000002</v>
      </c>
      <c r="S42" s="49">
        <f t="shared" si="4"/>
        <v>0</v>
      </c>
      <c r="T42" s="50">
        <f t="shared" si="5"/>
        <v>0</v>
      </c>
    </row>
    <row r="43" spans="2:20" s="3" customFormat="1" ht="20.25" customHeight="1">
      <c r="B43" s="30" t="s">
        <v>39</v>
      </c>
      <c r="C43" s="45">
        <v>0</v>
      </c>
      <c r="D43" s="45">
        <v>83436</v>
      </c>
      <c r="E43" s="45">
        <v>103305</v>
      </c>
      <c r="F43" s="45">
        <v>53838</v>
      </c>
      <c r="G43" s="45">
        <v>49879</v>
      </c>
      <c r="H43" s="45">
        <v>110795</v>
      </c>
      <c r="I43" s="45"/>
      <c r="J43" s="45"/>
      <c r="K43" s="45"/>
      <c r="L43" s="45"/>
      <c r="M43" s="45"/>
      <c r="N43" s="45"/>
      <c r="O43" s="17">
        <f t="shared" si="1"/>
        <v>401253</v>
      </c>
      <c r="P43" s="51"/>
      <c r="Q43" s="19">
        <f t="shared" si="2"/>
        <v>186741</v>
      </c>
      <c r="R43" s="20">
        <f t="shared" si="3"/>
        <v>214512</v>
      </c>
      <c r="S43" s="20">
        <f t="shared" si="4"/>
        <v>0</v>
      </c>
      <c r="T43" s="21">
        <f t="shared" si="5"/>
        <v>0</v>
      </c>
    </row>
    <row r="44" spans="2:20" s="3" customFormat="1" ht="20.25" customHeight="1">
      <c r="B44" s="30" t="s">
        <v>62</v>
      </c>
      <c r="C44" s="45">
        <v>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17">
        <f t="shared" si="1"/>
        <v>0</v>
      </c>
      <c r="P44" s="51"/>
      <c r="Q44" s="19">
        <f t="shared" si="2"/>
        <v>0</v>
      </c>
      <c r="R44" s="20">
        <f t="shared" si="3"/>
        <v>0</v>
      </c>
      <c r="S44" s="20">
        <f t="shared" si="4"/>
        <v>0</v>
      </c>
      <c r="T44" s="21">
        <f t="shared" si="5"/>
        <v>0</v>
      </c>
    </row>
    <row r="45" spans="2:20" s="3" customFormat="1" ht="20.25" customHeight="1">
      <c r="B45" s="22" t="s">
        <v>79</v>
      </c>
      <c r="C45" s="38">
        <f aca="true" t="shared" si="14" ref="C45:N45">SUM(C46:C49)</f>
        <v>0</v>
      </c>
      <c r="D45" s="38">
        <f t="shared" si="14"/>
        <v>845065.47</v>
      </c>
      <c r="E45" s="38">
        <f t="shared" si="14"/>
        <v>8135.23</v>
      </c>
      <c r="F45" s="38">
        <f t="shared" si="14"/>
        <v>1587489.94</v>
      </c>
      <c r="G45" s="38">
        <f t="shared" si="14"/>
        <v>870937.49</v>
      </c>
      <c r="H45" s="38">
        <f t="shared" si="14"/>
        <v>888488.95</v>
      </c>
      <c r="I45" s="38">
        <f t="shared" si="14"/>
        <v>0</v>
      </c>
      <c r="J45" s="38">
        <f t="shared" si="14"/>
        <v>0</v>
      </c>
      <c r="K45" s="38">
        <f t="shared" si="14"/>
        <v>0</v>
      </c>
      <c r="L45" s="38">
        <f t="shared" si="14"/>
        <v>0</v>
      </c>
      <c r="M45" s="38">
        <f t="shared" si="14"/>
        <v>0</v>
      </c>
      <c r="N45" s="38">
        <f t="shared" si="14"/>
        <v>0</v>
      </c>
      <c r="O45" s="17">
        <f t="shared" si="1"/>
        <v>4200117.08</v>
      </c>
      <c r="P45" s="51"/>
      <c r="Q45" s="19">
        <f t="shared" si="2"/>
        <v>853200.7</v>
      </c>
      <c r="R45" s="20">
        <f t="shared" si="3"/>
        <v>3346916.38</v>
      </c>
      <c r="S45" s="20">
        <f t="shared" si="4"/>
        <v>0</v>
      </c>
      <c r="T45" s="21">
        <f t="shared" si="5"/>
        <v>0</v>
      </c>
    </row>
    <row r="46" spans="2:20" s="3" customFormat="1" ht="20.25" customHeight="1">
      <c r="B46" s="31" t="s">
        <v>85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>
        <f t="shared" si="1"/>
        <v>0</v>
      </c>
      <c r="P46" s="34"/>
      <c r="Q46" s="48">
        <f t="shared" si="2"/>
        <v>0</v>
      </c>
      <c r="R46" s="49">
        <f t="shared" si="3"/>
        <v>0</v>
      </c>
      <c r="S46" s="49">
        <f t="shared" si="4"/>
        <v>0</v>
      </c>
      <c r="T46" s="50">
        <f t="shared" si="5"/>
        <v>0</v>
      </c>
    </row>
    <row r="47" spans="2:20" s="3" customFormat="1" ht="20.25" customHeight="1">
      <c r="B47" s="30" t="s">
        <v>86</v>
      </c>
      <c r="C47" s="45">
        <v>0</v>
      </c>
      <c r="D47" s="45">
        <v>839543.36</v>
      </c>
      <c r="E47" s="41"/>
      <c r="F47" s="45">
        <v>1587489.94</v>
      </c>
      <c r="G47" s="45">
        <v>865262.08</v>
      </c>
      <c r="H47" s="45">
        <v>881367.34</v>
      </c>
      <c r="I47" s="45"/>
      <c r="J47" s="45"/>
      <c r="K47" s="45"/>
      <c r="L47" s="45"/>
      <c r="M47" s="45"/>
      <c r="N47" s="45"/>
      <c r="O47" s="17">
        <f t="shared" si="1"/>
        <v>4173662.7199999997</v>
      </c>
      <c r="P47" s="18"/>
      <c r="Q47" s="19">
        <f t="shared" si="2"/>
        <v>839543.36</v>
      </c>
      <c r="R47" s="20">
        <f t="shared" si="3"/>
        <v>3334119.36</v>
      </c>
      <c r="S47" s="20">
        <f t="shared" si="4"/>
        <v>0</v>
      </c>
      <c r="T47" s="21">
        <f t="shared" si="5"/>
        <v>0</v>
      </c>
    </row>
    <row r="48" spans="2:20" s="3" customFormat="1" ht="20.25" customHeight="1">
      <c r="B48" s="30" t="s">
        <v>63</v>
      </c>
      <c r="C48" s="45">
        <v>0</v>
      </c>
      <c r="D48" s="45">
        <v>0</v>
      </c>
      <c r="E48" s="45">
        <v>8135.23</v>
      </c>
      <c r="F48" s="45"/>
      <c r="G48" s="45"/>
      <c r="H48" s="45">
        <v>7121.61</v>
      </c>
      <c r="I48" s="45"/>
      <c r="J48" s="45"/>
      <c r="K48" s="45"/>
      <c r="L48" s="45"/>
      <c r="M48" s="45"/>
      <c r="N48" s="45"/>
      <c r="O48" s="17">
        <f t="shared" si="1"/>
        <v>15256.84</v>
      </c>
      <c r="P48" s="18"/>
      <c r="Q48" s="19">
        <f t="shared" si="2"/>
        <v>8135.23</v>
      </c>
      <c r="R48" s="20">
        <f t="shared" si="3"/>
        <v>7121.61</v>
      </c>
      <c r="S48" s="20">
        <f t="shared" si="4"/>
        <v>0</v>
      </c>
      <c r="T48" s="21">
        <f t="shared" si="5"/>
        <v>0</v>
      </c>
    </row>
    <row r="49" spans="2:20" s="3" customFormat="1" ht="20.25" customHeight="1">
      <c r="B49" s="30" t="s">
        <v>76</v>
      </c>
      <c r="C49" s="45">
        <v>0</v>
      </c>
      <c r="D49" s="45">
        <v>5522.11</v>
      </c>
      <c r="E49" s="45"/>
      <c r="F49" s="45"/>
      <c r="G49" s="45">
        <v>5675.41</v>
      </c>
      <c r="H49" s="45"/>
      <c r="I49" s="45"/>
      <c r="J49" s="45"/>
      <c r="K49" s="45"/>
      <c r="L49" s="45"/>
      <c r="M49" s="45"/>
      <c r="N49" s="45"/>
      <c r="O49" s="17">
        <f t="shared" si="1"/>
        <v>11197.52</v>
      </c>
      <c r="P49" s="18"/>
      <c r="Q49" s="19">
        <f t="shared" si="2"/>
        <v>5522.11</v>
      </c>
      <c r="R49" s="20">
        <f t="shared" si="3"/>
        <v>5675.41</v>
      </c>
      <c r="S49" s="20">
        <f t="shared" si="4"/>
        <v>0</v>
      </c>
      <c r="T49" s="21">
        <f t="shared" si="5"/>
        <v>0</v>
      </c>
    </row>
    <row r="50" spans="2:20" s="3" customFormat="1" ht="20.25" customHeight="1">
      <c r="B50" s="22" t="s">
        <v>64</v>
      </c>
      <c r="C50" s="52">
        <f aca="true" t="shared" si="15" ref="C50:N50">SUM(C51:C52)</f>
        <v>0</v>
      </c>
      <c r="D50" s="52">
        <f t="shared" si="15"/>
        <v>3568901.5</v>
      </c>
      <c r="E50" s="52">
        <f t="shared" si="15"/>
        <v>581100</v>
      </c>
      <c r="F50" s="52">
        <f t="shared" si="15"/>
        <v>1561213</v>
      </c>
      <c r="G50" s="52">
        <f t="shared" si="15"/>
        <v>581100</v>
      </c>
      <c r="H50" s="52">
        <f t="shared" si="15"/>
        <v>1057593</v>
      </c>
      <c r="I50" s="52">
        <f t="shared" si="15"/>
        <v>0</v>
      </c>
      <c r="J50" s="52">
        <f t="shared" si="15"/>
        <v>0</v>
      </c>
      <c r="K50" s="52">
        <f t="shared" si="15"/>
        <v>0</v>
      </c>
      <c r="L50" s="52">
        <f t="shared" si="15"/>
        <v>0</v>
      </c>
      <c r="M50" s="52">
        <f t="shared" si="15"/>
        <v>0</v>
      </c>
      <c r="N50" s="52">
        <f t="shared" si="15"/>
        <v>0</v>
      </c>
      <c r="O50" s="17">
        <f t="shared" si="1"/>
        <v>7349907.5</v>
      </c>
      <c r="P50" s="18"/>
      <c r="Q50" s="19">
        <f t="shared" si="2"/>
        <v>4150001.5</v>
      </c>
      <c r="R50" s="20">
        <f t="shared" si="3"/>
        <v>3199906</v>
      </c>
      <c r="S50" s="20">
        <f t="shared" si="4"/>
        <v>0</v>
      </c>
      <c r="T50" s="21">
        <f t="shared" si="5"/>
        <v>0</v>
      </c>
    </row>
    <row r="51" spans="2:20" s="3" customFormat="1" ht="20.25" customHeight="1">
      <c r="B51" s="30" t="s">
        <v>65</v>
      </c>
      <c r="C51" s="41">
        <v>0</v>
      </c>
      <c r="D51" s="41">
        <v>3568901.5</v>
      </c>
      <c r="E51" s="41">
        <v>581100</v>
      </c>
      <c r="F51" s="41">
        <v>1561213</v>
      </c>
      <c r="G51" s="41">
        <v>581100</v>
      </c>
      <c r="H51" s="41">
        <v>1057593</v>
      </c>
      <c r="I51" s="41"/>
      <c r="J51" s="41"/>
      <c r="K51" s="41"/>
      <c r="L51" s="41"/>
      <c r="M51" s="41"/>
      <c r="N51" s="41"/>
      <c r="O51" s="17">
        <f t="shared" si="1"/>
        <v>7349907.5</v>
      </c>
      <c r="P51" s="18"/>
      <c r="Q51" s="19">
        <f t="shared" si="2"/>
        <v>4150001.5</v>
      </c>
      <c r="R51" s="20">
        <f t="shared" si="3"/>
        <v>3199906</v>
      </c>
      <c r="S51" s="20">
        <f t="shared" si="4"/>
        <v>0</v>
      </c>
      <c r="T51" s="21">
        <f t="shared" si="5"/>
        <v>0</v>
      </c>
    </row>
    <row r="52" spans="2:20" s="3" customFormat="1" ht="20.25" customHeight="1">
      <c r="B52" s="30" t="s">
        <v>66</v>
      </c>
      <c r="C52" s="41">
        <v>0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17">
        <f t="shared" si="1"/>
        <v>0</v>
      </c>
      <c r="P52" s="18"/>
      <c r="Q52" s="19">
        <f t="shared" si="2"/>
        <v>0</v>
      </c>
      <c r="R52" s="20">
        <f t="shared" si="3"/>
        <v>0</v>
      </c>
      <c r="S52" s="20">
        <f t="shared" si="4"/>
        <v>0</v>
      </c>
      <c r="T52" s="21">
        <f t="shared" si="5"/>
        <v>0</v>
      </c>
    </row>
    <row r="53" spans="2:20" s="3" customFormat="1" ht="20.25" customHeight="1">
      <c r="B53" s="53" t="s">
        <v>67</v>
      </c>
      <c r="C53" s="54">
        <f aca="true" t="shared" si="16" ref="C53:N53">C6+C37+C45+C50</f>
        <v>0</v>
      </c>
      <c r="D53" s="54">
        <f t="shared" si="16"/>
        <v>5238604.29</v>
      </c>
      <c r="E53" s="54">
        <f t="shared" si="16"/>
        <v>1081455.1</v>
      </c>
      <c r="F53" s="54">
        <f t="shared" si="16"/>
        <v>3761190.85</v>
      </c>
      <c r="G53" s="54">
        <f t="shared" si="16"/>
        <v>1971101.96</v>
      </c>
      <c r="H53" s="54">
        <f t="shared" si="16"/>
        <v>2557135.49</v>
      </c>
      <c r="I53" s="54">
        <f t="shared" si="16"/>
        <v>0</v>
      </c>
      <c r="J53" s="54">
        <f t="shared" si="16"/>
        <v>0</v>
      </c>
      <c r="K53" s="54">
        <f t="shared" si="16"/>
        <v>0</v>
      </c>
      <c r="L53" s="54">
        <f t="shared" si="16"/>
        <v>0</v>
      </c>
      <c r="M53" s="54">
        <f t="shared" si="16"/>
        <v>0</v>
      </c>
      <c r="N53" s="54">
        <f t="shared" si="16"/>
        <v>0</v>
      </c>
      <c r="O53" s="55">
        <f t="shared" si="1"/>
        <v>14609487.690000001</v>
      </c>
      <c r="P53" s="56"/>
      <c r="Q53" s="57">
        <f t="shared" si="2"/>
        <v>6320059.390000001</v>
      </c>
      <c r="R53" s="58">
        <f t="shared" si="3"/>
        <v>8289428.300000001</v>
      </c>
      <c r="S53" s="58">
        <f t="shared" si="4"/>
        <v>0</v>
      </c>
      <c r="T53" s="59">
        <f t="shared" si="5"/>
        <v>0</v>
      </c>
    </row>
    <row r="54" spans="2:20" s="3" customFormat="1" ht="20.25" customHeight="1">
      <c r="B54" s="60" t="s">
        <v>68</v>
      </c>
      <c r="C54" s="61">
        <v>0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17">
        <f t="shared" si="1"/>
        <v>0</v>
      </c>
      <c r="P54" s="18"/>
      <c r="Q54" s="19">
        <f t="shared" si="2"/>
        <v>0</v>
      </c>
      <c r="R54" s="20">
        <f t="shared" si="3"/>
        <v>0</v>
      </c>
      <c r="S54" s="20">
        <f t="shared" si="4"/>
        <v>0</v>
      </c>
      <c r="T54" s="21">
        <f t="shared" si="5"/>
        <v>0</v>
      </c>
    </row>
    <row r="55" spans="2:20" s="3" customFormat="1" ht="20.25" customHeight="1">
      <c r="B55" s="39" t="s">
        <v>40</v>
      </c>
      <c r="C55" s="52">
        <f aca="true" t="shared" si="17" ref="C55:N55">SUM(C56:C57)</f>
        <v>0</v>
      </c>
      <c r="D55" s="52">
        <f t="shared" si="17"/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17">
        <f t="shared" si="1"/>
        <v>0</v>
      </c>
      <c r="P55" s="18"/>
      <c r="Q55" s="19">
        <f t="shared" si="2"/>
        <v>0</v>
      </c>
      <c r="R55" s="20">
        <f t="shared" si="3"/>
        <v>0</v>
      </c>
      <c r="S55" s="20">
        <f t="shared" si="4"/>
        <v>0</v>
      </c>
      <c r="T55" s="21">
        <f t="shared" si="5"/>
        <v>0</v>
      </c>
    </row>
    <row r="56" spans="2:20" s="3" customFormat="1" ht="20.25" customHeight="1">
      <c r="B56" s="40" t="s">
        <v>80</v>
      </c>
      <c r="C56" s="41">
        <v>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17">
        <f t="shared" si="1"/>
        <v>0</v>
      </c>
      <c r="P56" s="18"/>
      <c r="Q56" s="19">
        <f t="shared" si="2"/>
        <v>0</v>
      </c>
      <c r="R56" s="20">
        <f t="shared" si="3"/>
        <v>0</v>
      </c>
      <c r="S56" s="20">
        <f t="shared" si="4"/>
        <v>0</v>
      </c>
      <c r="T56" s="21">
        <f t="shared" si="5"/>
        <v>0</v>
      </c>
    </row>
    <row r="57" spans="2:20" s="3" customFormat="1" ht="20.25" customHeight="1">
      <c r="B57" s="40" t="s">
        <v>91</v>
      </c>
      <c r="C57" s="41">
        <v>0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7">
        <f t="shared" si="1"/>
        <v>0</v>
      </c>
      <c r="P57" s="18"/>
      <c r="Q57" s="19">
        <f t="shared" si="2"/>
        <v>0</v>
      </c>
      <c r="R57" s="20">
        <f t="shared" si="3"/>
        <v>0</v>
      </c>
      <c r="S57" s="20">
        <f t="shared" si="4"/>
        <v>0</v>
      </c>
      <c r="T57" s="21">
        <f t="shared" si="5"/>
        <v>0</v>
      </c>
    </row>
    <row r="58" spans="2:20" s="3" customFormat="1" ht="20.25" customHeight="1">
      <c r="B58" s="62" t="s">
        <v>41</v>
      </c>
      <c r="C58" s="41">
        <v>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17">
        <f t="shared" si="1"/>
        <v>0</v>
      </c>
      <c r="P58" s="18"/>
      <c r="Q58" s="19">
        <f t="shared" si="2"/>
        <v>0</v>
      </c>
      <c r="R58" s="20">
        <f t="shared" si="3"/>
        <v>0</v>
      </c>
      <c r="S58" s="20">
        <f t="shared" si="4"/>
        <v>0</v>
      </c>
      <c r="T58" s="21">
        <f t="shared" si="5"/>
        <v>0</v>
      </c>
    </row>
    <row r="59" spans="2:20" s="3" customFormat="1" ht="20.25" customHeight="1" thickBot="1">
      <c r="B59" s="63" t="s">
        <v>77</v>
      </c>
      <c r="C59" s="64">
        <f aca="true" t="shared" si="18" ref="C59:N59">C53+C54+C55+C58</f>
        <v>0</v>
      </c>
      <c r="D59" s="64">
        <f t="shared" si="18"/>
        <v>5238604.29</v>
      </c>
      <c r="E59" s="64">
        <f t="shared" si="18"/>
        <v>1081455.1</v>
      </c>
      <c r="F59" s="64">
        <f t="shared" si="18"/>
        <v>3761190.85</v>
      </c>
      <c r="G59" s="64">
        <f t="shared" si="18"/>
        <v>1971101.96</v>
      </c>
      <c r="H59" s="64">
        <f t="shared" si="18"/>
        <v>2557135.49</v>
      </c>
      <c r="I59" s="64">
        <f t="shared" si="18"/>
        <v>0</v>
      </c>
      <c r="J59" s="64">
        <f t="shared" si="18"/>
        <v>0</v>
      </c>
      <c r="K59" s="64">
        <f t="shared" si="18"/>
        <v>0</v>
      </c>
      <c r="L59" s="64">
        <f t="shared" si="18"/>
        <v>0</v>
      </c>
      <c r="M59" s="64">
        <f t="shared" si="18"/>
        <v>0</v>
      </c>
      <c r="N59" s="64">
        <f t="shared" si="18"/>
        <v>0</v>
      </c>
      <c r="O59" s="65">
        <f t="shared" si="1"/>
        <v>14609487.690000001</v>
      </c>
      <c r="P59" s="66"/>
      <c r="Q59" s="67">
        <f t="shared" si="2"/>
        <v>6320059.390000001</v>
      </c>
      <c r="R59" s="68">
        <f t="shared" si="3"/>
        <v>8289428.300000001</v>
      </c>
      <c r="S59" s="68">
        <f t="shared" si="4"/>
        <v>0</v>
      </c>
      <c r="T59" s="69">
        <f t="shared" si="5"/>
        <v>0</v>
      </c>
    </row>
    <row r="60" spans="2:20" s="6" customFormat="1" ht="18" customHeight="1">
      <c r="B60" s="149" t="s">
        <v>110</v>
      </c>
      <c r="C60" s="146" t="s">
        <v>113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8"/>
      <c r="P60" s="70"/>
      <c r="Q60" s="8"/>
      <c r="R60" s="9"/>
      <c r="S60" s="9"/>
      <c r="T60" s="10"/>
    </row>
    <row r="61" spans="2:20" s="6" customFormat="1" ht="18" customHeight="1" thickBot="1">
      <c r="B61" s="150"/>
      <c r="C61" s="11" t="s">
        <v>1</v>
      </c>
      <c r="D61" s="11" t="s">
        <v>2</v>
      </c>
      <c r="E61" s="11" t="s">
        <v>3</v>
      </c>
      <c r="F61" s="11" t="s">
        <v>4</v>
      </c>
      <c r="G61" s="11" t="s">
        <v>5</v>
      </c>
      <c r="H61" s="11" t="s">
        <v>6</v>
      </c>
      <c r="I61" s="11" t="s">
        <v>7</v>
      </c>
      <c r="J61" s="11" t="s">
        <v>8</v>
      </c>
      <c r="K61" s="11" t="s">
        <v>9</v>
      </c>
      <c r="L61" s="11" t="s">
        <v>10</v>
      </c>
      <c r="M61" s="11" t="s">
        <v>11</v>
      </c>
      <c r="N61" s="11" t="s">
        <v>12</v>
      </c>
      <c r="O61" s="12" t="s">
        <v>13</v>
      </c>
      <c r="P61" s="71"/>
      <c r="Q61" s="14" t="s">
        <v>14</v>
      </c>
      <c r="R61" s="11" t="s">
        <v>15</v>
      </c>
      <c r="S61" s="11" t="s">
        <v>16</v>
      </c>
      <c r="T61" s="12" t="s">
        <v>17</v>
      </c>
    </row>
    <row r="62" spans="2:20" s="3" customFormat="1" ht="21.75">
      <c r="B62" s="15" t="s">
        <v>42</v>
      </c>
      <c r="C62" s="72"/>
      <c r="D62" s="72">
        <f>D63+D66+D67+D68+D69</f>
        <v>1179542.6</v>
      </c>
      <c r="E62" s="72">
        <f>E63+E66+E67+E68+E69</f>
        <v>875514</v>
      </c>
      <c r="F62" s="72">
        <f aca="true" t="shared" si="19" ref="F62:N62">F63+F66+F67+F68+F69</f>
        <v>756066.6</v>
      </c>
      <c r="G62" s="72">
        <f t="shared" si="19"/>
        <v>622920.6</v>
      </c>
      <c r="H62" s="72">
        <f t="shared" si="19"/>
        <v>799802.6</v>
      </c>
      <c r="I62" s="72">
        <f t="shared" si="19"/>
        <v>0</v>
      </c>
      <c r="J62" s="72">
        <f t="shared" si="19"/>
        <v>0</v>
      </c>
      <c r="K62" s="72">
        <f t="shared" si="19"/>
        <v>0</v>
      </c>
      <c r="L62" s="72">
        <f t="shared" si="19"/>
        <v>0</v>
      </c>
      <c r="M62" s="72">
        <f t="shared" si="19"/>
        <v>0</v>
      </c>
      <c r="N62" s="72">
        <f t="shared" si="19"/>
        <v>0</v>
      </c>
      <c r="O62" s="17">
        <f aca="true" t="shared" si="20" ref="O62:O95">Q62+R62+S62+T62</f>
        <v>4233846.4</v>
      </c>
      <c r="P62" s="18"/>
      <c r="Q62" s="73">
        <f aca="true" t="shared" si="21" ref="Q62:Q95">SUM(C62:E62)</f>
        <v>2055056.6</v>
      </c>
      <c r="R62" s="74">
        <f aca="true" t="shared" si="22" ref="R62:R95">SUM(F62:H62)</f>
        <v>2178789.8</v>
      </c>
      <c r="S62" s="74">
        <f aca="true" t="shared" si="23" ref="S62:S95">SUM(I62:K62)</f>
        <v>0</v>
      </c>
      <c r="T62" s="75">
        <f aca="true" t="shared" si="24" ref="T62:T95">SUM(L62:N62)</f>
        <v>0</v>
      </c>
    </row>
    <row r="63" spans="2:20" s="3" customFormat="1" ht="21.75">
      <c r="B63" s="76" t="s">
        <v>43</v>
      </c>
      <c r="C63" s="77"/>
      <c r="D63" s="77">
        <f>D64+D65</f>
        <v>0</v>
      </c>
      <c r="E63" s="77">
        <f>E64+E65</f>
        <v>0</v>
      </c>
      <c r="F63" s="77">
        <f aca="true" t="shared" si="25" ref="F63:N63">F64+F65</f>
        <v>0</v>
      </c>
      <c r="G63" s="77">
        <f t="shared" si="25"/>
        <v>0</v>
      </c>
      <c r="H63" s="77">
        <f t="shared" si="25"/>
        <v>0</v>
      </c>
      <c r="I63" s="77">
        <f t="shared" si="25"/>
        <v>0</v>
      </c>
      <c r="J63" s="77">
        <f t="shared" si="25"/>
        <v>0</v>
      </c>
      <c r="K63" s="77">
        <f t="shared" si="25"/>
        <v>0</v>
      </c>
      <c r="L63" s="77">
        <f t="shared" si="25"/>
        <v>0</v>
      </c>
      <c r="M63" s="77">
        <f t="shared" si="25"/>
        <v>0</v>
      </c>
      <c r="N63" s="77">
        <f t="shared" si="25"/>
        <v>0</v>
      </c>
      <c r="O63" s="24">
        <f t="shared" si="20"/>
        <v>0</v>
      </c>
      <c r="P63" s="18"/>
      <c r="Q63" s="78">
        <f t="shared" si="21"/>
        <v>0</v>
      </c>
      <c r="R63" s="79">
        <f t="shared" si="22"/>
        <v>0</v>
      </c>
      <c r="S63" s="79">
        <f t="shared" si="23"/>
        <v>0</v>
      </c>
      <c r="T63" s="80">
        <f t="shared" si="24"/>
        <v>0</v>
      </c>
    </row>
    <row r="64" spans="2:20" s="3" customFormat="1" ht="21.75">
      <c r="B64" s="30" t="s">
        <v>69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24">
        <f t="shared" si="20"/>
        <v>0</v>
      </c>
      <c r="P64" s="18"/>
      <c r="Q64" s="78">
        <f t="shared" si="21"/>
        <v>0</v>
      </c>
      <c r="R64" s="79">
        <f t="shared" si="22"/>
        <v>0</v>
      </c>
      <c r="S64" s="79">
        <f t="shared" si="23"/>
        <v>0</v>
      </c>
      <c r="T64" s="80">
        <f t="shared" si="24"/>
        <v>0</v>
      </c>
    </row>
    <row r="65" spans="2:20" s="3" customFormat="1" ht="21.75">
      <c r="B65" s="30" t="s">
        <v>83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24">
        <f t="shared" si="20"/>
        <v>0</v>
      </c>
      <c r="P65" s="18"/>
      <c r="Q65" s="78">
        <f t="shared" si="21"/>
        <v>0</v>
      </c>
      <c r="R65" s="79">
        <f t="shared" si="22"/>
        <v>0</v>
      </c>
      <c r="S65" s="79">
        <f t="shared" si="23"/>
        <v>0</v>
      </c>
      <c r="T65" s="80">
        <f t="shared" si="24"/>
        <v>0</v>
      </c>
    </row>
    <row r="66" spans="2:20" s="3" customFormat="1" ht="21.75">
      <c r="B66" s="30" t="s">
        <v>44</v>
      </c>
      <c r="C66" s="81"/>
      <c r="D66" s="81">
        <v>15322.6</v>
      </c>
      <c r="E66" s="81">
        <v>137746</v>
      </c>
      <c r="F66" s="81">
        <v>165322.6</v>
      </c>
      <c r="G66" s="81">
        <v>15322.6</v>
      </c>
      <c r="H66" s="82">
        <v>15322.6</v>
      </c>
      <c r="I66" s="81"/>
      <c r="J66" s="81"/>
      <c r="K66" s="81"/>
      <c r="L66" s="81"/>
      <c r="M66" s="81"/>
      <c r="N66" s="81"/>
      <c r="O66" s="24">
        <f t="shared" si="20"/>
        <v>349036.4</v>
      </c>
      <c r="P66" s="18"/>
      <c r="Q66" s="78">
        <f t="shared" si="21"/>
        <v>153068.6</v>
      </c>
      <c r="R66" s="79">
        <f t="shared" si="22"/>
        <v>195967.80000000002</v>
      </c>
      <c r="S66" s="79">
        <f t="shared" si="23"/>
        <v>0</v>
      </c>
      <c r="T66" s="80">
        <f t="shared" si="24"/>
        <v>0</v>
      </c>
    </row>
    <row r="67" spans="2:20" s="3" customFormat="1" ht="21.75">
      <c r="B67" s="30" t="s">
        <v>45</v>
      </c>
      <c r="C67" s="81"/>
      <c r="D67" s="81"/>
      <c r="E67" s="81"/>
      <c r="F67" s="81"/>
      <c r="G67" s="81"/>
      <c r="H67" s="83"/>
      <c r="I67" s="81"/>
      <c r="J67" s="81"/>
      <c r="K67" s="81"/>
      <c r="L67" s="81"/>
      <c r="M67" s="81"/>
      <c r="N67" s="81"/>
      <c r="O67" s="24">
        <f t="shared" si="20"/>
        <v>0</v>
      </c>
      <c r="P67" s="18"/>
      <c r="Q67" s="78">
        <f t="shared" si="21"/>
        <v>0</v>
      </c>
      <c r="R67" s="79">
        <f t="shared" si="22"/>
        <v>0</v>
      </c>
      <c r="S67" s="79">
        <f t="shared" si="23"/>
        <v>0</v>
      </c>
      <c r="T67" s="80">
        <f t="shared" si="24"/>
        <v>0</v>
      </c>
    </row>
    <row r="68" spans="2:20" s="3" customFormat="1" ht="21.75">
      <c r="B68" s="30" t="s">
        <v>46</v>
      </c>
      <c r="C68" s="81"/>
      <c r="D68" s="81">
        <v>1164220</v>
      </c>
      <c r="E68" s="81">
        <v>142500</v>
      </c>
      <c r="F68" s="81"/>
      <c r="G68" s="81">
        <v>10520</v>
      </c>
      <c r="H68" s="81">
        <v>201080</v>
      </c>
      <c r="I68" s="81"/>
      <c r="J68" s="81"/>
      <c r="K68" s="81"/>
      <c r="L68" s="81"/>
      <c r="M68" s="81"/>
      <c r="N68" s="81"/>
      <c r="O68" s="24">
        <f t="shared" si="20"/>
        <v>1518320</v>
      </c>
      <c r="P68" s="18"/>
      <c r="Q68" s="78">
        <f t="shared" si="21"/>
        <v>1306720</v>
      </c>
      <c r="R68" s="79">
        <f t="shared" si="22"/>
        <v>211600</v>
      </c>
      <c r="S68" s="79">
        <f t="shared" si="23"/>
        <v>0</v>
      </c>
      <c r="T68" s="80">
        <f t="shared" si="24"/>
        <v>0</v>
      </c>
    </row>
    <row r="69" spans="2:20" s="3" customFormat="1" ht="21.75">
      <c r="B69" s="30" t="s">
        <v>47</v>
      </c>
      <c r="C69" s="81"/>
      <c r="D69" s="81"/>
      <c r="E69" s="81">
        <v>595268</v>
      </c>
      <c r="F69" s="81">
        <v>590744</v>
      </c>
      <c r="G69" s="81">
        <v>597078</v>
      </c>
      <c r="H69" s="81">
        <v>583400</v>
      </c>
      <c r="I69" s="81"/>
      <c r="J69" s="81"/>
      <c r="K69" s="81"/>
      <c r="L69" s="81"/>
      <c r="M69" s="81"/>
      <c r="N69" s="81"/>
      <c r="O69" s="24">
        <f t="shared" si="20"/>
        <v>2366490</v>
      </c>
      <c r="P69" s="18"/>
      <c r="Q69" s="78">
        <f t="shared" si="21"/>
        <v>595268</v>
      </c>
      <c r="R69" s="79">
        <f t="shared" si="22"/>
        <v>1771222</v>
      </c>
      <c r="S69" s="79">
        <f t="shared" si="23"/>
        <v>0</v>
      </c>
      <c r="T69" s="80">
        <f t="shared" si="24"/>
        <v>0</v>
      </c>
    </row>
    <row r="70" spans="2:20" s="3" customFormat="1" ht="21.75">
      <c r="B70" s="22" t="s">
        <v>48</v>
      </c>
      <c r="C70" s="84"/>
      <c r="D70" s="84">
        <f>SUM(D71:D78)</f>
        <v>1641660.3</v>
      </c>
      <c r="E70" s="84">
        <f>SUM(E71:E78)</f>
        <v>2494280.5899999994</v>
      </c>
      <c r="F70" s="84">
        <f aca="true" t="shared" si="26" ref="F70:N70">SUM(F71:F78)</f>
        <v>1338315.71</v>
      </c>
      <c r="G70" s="84">
        <f t="shared" si="26"/>
        <v>1359616.77</v>
      </c>
      <c r="H70" s="84">
        <f t="shared" si="26"/>
        <v>1249465.88</v>
      </c>
      <c r="I70" s="84">
        <f t="shared" si="26"/>
        <v>0</v>
      </c>
      <c r="J70" s="84">
        <f t="shared" si="26"/>
        <v>0</v>
      </c>
      <c r="K70" s="84">
        <f t="shared" si="26"/>
        <v>0</v>
      </c>
      <c r="L70" s="84">
        <f t="shared" si="26"/>
        <v>0</v>
      </c>
      <c r="M70" s="84">
        <f t="shared" si="26"/>
        <v>0</v>
      </c>
      <c r="N70" s="84">
        <f t="shared" si="26"/>
        <v>0</v>
      </c>
      <c r="O70" s="24">
        <f t="shared" si="20"/>
        <v>8083339.25</v>
      </c>
      <c r="P70" s="18"/>
      <c r="Q70" s="78">
        <f t="shared" si="21"/>
        <v>4135940.8899999997</v>
      </c>
      <c r="R70" s="79">
        <f t="shared" si="22"/>
        <v>3947398.36</v>
      </c>
      <c r="S70" s="79">
        <f t="shared" si="23"/>
        <v>0</v>
      </c>
      <c r="T70" s="80">
        <f t="shared" si="24"/>
        <v>0</v>
      </c>
    </row>
    <row r="71" spans="2:20" s="3" customFormat="1" ht="21.75">
      <c r="B71" s="30" t="s">
        <v>92</v>
      </c>
      <c r="C71" s="81"/>
      <c r="D71" s="81"/>
      <c r="E71" s="81"/>
      <c r="F71" s="81">
        <v>243115</v>
      </c>
      <c r="G71" s="81">
        <v>135060</v>
      </c>
      <c r="H71" s="81">
        <v>135060</v>
      </c>
      <c r="I71" s="81"/>
      <c r="J71" s="81"/>
      <c r="K71" s="81"/>
      <c r="L71" s="81"/>
      <c r="M71" s="81"/>
      <c r="N71" s="81"/>
      <c r="O71" s="24">
        <f t="shared" si="20"/>
        <v>513235</v>
      </c>
      <c r="P71" s="18"/>
      <c r="Q71" s="78">
        <f t="shared" si="21"/>
        <v>0</v>
      </c>
      <c r="R71" s="79">
        <f t="shared" si="22"/>
        <v>513235</v>
      </c>
      <c r="S71" s="79">
        <f t="shared" si="23"/>
        <v>0</v>
      </c>
      <c r="T71" s="80">
        <f t="shared" si="24"/>
        <v>0</v>
      </c>
    </row>
    <row r="72" spans="2:20" s="3" customFormat="1" ht="21.75">
      <c r="B72" s="30" t="s">
        <v>93</v>
      </c>
      <c r="C72" s="81"/>
      <c r="D72" s="81">
        <v>765615</v>
      </c>
      <c r="E72" s="81">
        <v>1512837</v>
      </c>
      <c r="F72" s="81">
        <v>736805</v>
      </c>
      <c r="G72" s="81">
        <v>736805</v>
      </c>
      <c r="H72" s="81">
        <v>736805</v>
      </c>
      <c r="I72" s="81"/>
      <c r="J72" s="81"/>
      <c r="K72" s="81"/>
      <c r="L72" s="81"/>
      <c r="M72" s="81"/>
      <c r="N72" s="81"/>
      <c r="O72" s="24">
        <f t="shared" si="20"/>
        <v>4488867</v>
      </c>
      <c r="P72" s="18"/>
      <c r="Q72" s="78">
        <f t="shared" si="21"/>
        <v>2278452</v>
      </c>
      <c r="R72" s="79">
        <f t="shared" si="22"/>
        <v>2210415</v>
      </c>
      <c r="S72" s="79">
        <f t="shared" si="23"/>
        <v>0</v>
      </c>
      <c r="T72" s="80">
        <f t="shared" si="24"/>
        <v>0</v>
      </c>
    </row>
    <row r="73" spans="2:20" s="3" customFormat="1" ht="21.75">
      <c r="B73" s="30" t="s">
        <v>94</v>
      </c>
      <c r="C73" s="81"/>
      <c r="D73" s="81">
        <v>38000</v>
      </c>
      <c r="E73" s="81">
        <v>67000</v>
      </c>
      <c r="F73" s="81">
        <v>100970</v>
      </c>
      <c r="G73" s="81">
        <v>56000</v>
      </c>
      <c r="H73" s="81">
        <v>60600</v>
      </c>
      <c r="I73" s="81"/>
      <c r="J73" s="81"/>
      <c r="K73" s="81"/>
      <c r="L73" s="81"/>
      <c r="M73" s="81"/>
      <c r="N73" s="81"/>
      <c r="O73" s="24">
        <f t="shared" si="20"/>
        <v>322570</v>
      </c>
      <c r="P73" s="18"/>
      <c r="Q73" s="78">
        <f t="shared" si="21"/>
        <v>105000</v>
      </c>
      <c r="R73" s="79">
        <f t="shared" si="22"/>
        <v>217570</v>
      </c>
      <c r="S73" s="79">
        <f t="shared" si="23"/>
        <v>0</v>
      </c>
      <c r="T73" s="80">
        <f t="shared" si="24"/>
        <v>0</v>
      </c>
    </row>
    <row r="74" spans="2:20" s="3" customFormat="1" ht="21.75">
      <c r="B74" s="30" t="s">
        <v>95</v>
      </c>
      <c r="C74" s="81"/>
      <c r="D74" s="81">
        <v>356280</v>
      </c>
      <c r="E74" s="81">
        <v>632943.22</v>
      </c>
      <c r="F74" s="81">
        <v>156077</v>
      </c>
      <c r="G74" s="81">
        <v>311295.52</v>
      </c>
      <c r="H74" s="81">
        <v>146199</v>
      </c>
      <c r="I74" s="81"/>
      <c r="J74" s="81"/>
      <c r="K74" s="81"/>
      <c r="L74" s="81"/>
      <c r="M74" s="81"/>
      <c r="N74" s="81"/>
      <c r="O74" s="24">
        <f t="shared" si="20"/>
        <v>1602794.74</v>
      </c>
      <c r="P74" s="18"/>
      <c r="Q74" s="78">
        <f t="shared" si="21"/>
        <v>989223.22</v>
      </c>
      <c r="R74" s="79">
        <f t="shared" si="22"/>
        <v>613571.52</v>
      </c>
      <c r="S74" s="79">
        <f t="shared" si="23"/>
        <v>0</v>
      </c>
      <c r="T74" s="80">
        <f t="shared" si="24"/>
        <v>0</v>
      </c>
    </row>
    <row r="75" spans="2:20" s="3" customFormat="1" ht="21.75">
      <c r="B75" s="30" t="s">
        <v>96</v>
      </c>
      <c r="C75" s="81"/>
      <c r="D75" s="81">
        <v>30736.6</v>
      </c>
      <c r="E75" s="81">
        <v>207552.07</v>
      </c>
      <c r="F75" s="81">
        <v>75307</v>
      </c>
      <c r="G75" s="81">
        <v>92719.04</v>
      </c>
      <c r="H75" s="81">
        <v>147735.68</v>
      </c>
      <c r="I75" s="81"/>
      <c r="J75" s="81"/>
      <c r="K75" s="81"/>
      <c r="L75" s="81"/>
      <c r="M75" s="81"/>
      <c r="N75" s="81"/>
      <c r="O75" s="24">
        <f t="shared" si="20"/>
        <v>554050.39</v>
      </c>
      <c r="P75" s="18"/>
      <c r="Q75" s="78">
        <f t="shared" si="21"/>
        <v>238288.67</v>
      </c>
      <c r="R75" s="79">
        <f t="shared" si="22"/>
        <v>315761.72</v>
      </c>
      <c r="S75" s="79">
        <f t="shared" si="23"/>
        <v>0</v>
      </c>
      <c r="T75" s="80">
        <f t="shared" si="24"/>
        <v>0</v>
      </c>
    </row>
    <row r="76" spans="2:20" s="3" customFormat="1" ht="21.75">
      <c r="B76" s="30" t="s">
        <v>97</v>
      </c>
      <c r="C76" s="81"/>
      <c r="D76" s="81">
        <v>7928.7</v>
      </c>
      <c r="E76" s="81">
        <v>55948.3</v>
      </c>
      <c r="F76" s="81">
        <v>26041.71</v>
      </c>
      <c r="G76" s="81">
        <v>27737.21</v>
      </c>
      <c r="H76" s="81">
        <v>23066.2</v>
      </c>
      <c r="I76" s="81"/>
      <c r="J76" s="81"/>
      <c r="K76" s="81"/>
      <c r="L76" s="81"/>
      <c r="M76" s="81"/>
      <c r="N76" s="81"/>
      <c r="O76" s="24">
        <f t="shared" si="20"/>
        <v>140722.12</v>
      </c>
      <c r="P76" s="18"/>
      <c r="Q76" s="78">
        <f t="shared" si="21"/>
        <v>63877</v>
      </c>
      <c r="R76" s="79">
        <f t="shared" si="22"/>
        <v>76845.12</v>
      </c>
      <c r="S76" s="79">
        <f t="shared" si="23"/>
        <v>0</v>
      </c>
      <c r="T76" s="80">
        <f t="shared" si="24"/>
        <v>0</v>
      </c>
    </row>
    <row r="77" spans="2:20" s="3" customFormat="1" ht="21.75">
      <c r="B77" s="30" t="s">
        <v>98</v>
      </c>
      <c r="C77" s="81"/>
      <c r="D77" s="81">
        <v>443100</v>
      </c>
      <c r="E77" s="81">
        <v>18000</v>
      </c>
      <c r="F77" s="81"/>
      <c r="G77" s="81"/>
      <c r="H77" s="81"/>
      <c r="I77" s="81"/>
      <c r="J77" s="81"/>
      <c r="K77" s="81"/>
      <c r="L77" s="81"/>
      <c r="M77" s="81"/>
      <c r="N77" s="81"/>
      <c r="O77" s="24">
        <f t="shared" si="20"/>
        <v>461100</v>
      </c>
      <c r="P77" s="18"/>
      <c r="Q77" s="78">
        <f t="shared" si="21"/>
        <v>461100</v>
      </c>
      <c r="R77" s="79">
        <f t="shared" si="22"/>
        <v>0</v>
      </c>
      <c r="S77" s="79">
        <f t="shared" si="23"/>
        <v>0</v>
      </c>
      <c r="T77" s="80">
        <f t="shared" si="24"/>
        <v>0</v>
      </c>
    </row>
    <row r="78" spans="2:20" s="3" customFormat="1" ht="21.75">
      <c r="B78" s="30" t="s">
        <v>99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24">
        <f t="shared" si="20"/>
        <v>0</v>
      </c>
      <c r="P78" s="18"/>
      <c r="Q78" s="78">
        <f t="shared" si="21"/>
        <v>0</v>
      </c>
      <c r="R78" s="79">
        <f t="shared" si="22"/>
        <v>0</v>
      </c>
      <c r="S78" s="79">
        <f t="shared" si="23"/>
        <v>0</v>
      </c>
      <c r="T78" s="80">
        <f t="shared" si="24"/>
        <v>0</v>
      </c>
    </row>
    <row r="79" spans="2:20" s="3" customFormat="1" ht="21.75">
      <c r="B79" s="39" t="s">
        <v>49</v>
      </c>
      <c r="C79" s="84"/>
      <c r="D79" s="84">
        <f>SUM(D80:D82)</f>
        <v>0</v>
      </c>
      <c r="E79" s="84">
        <f>SUM(E80:E82)</f>
        <v>42300</v>
      </c>
      <c r="F79" s="84">
        <f aca="true" t="shared" si="27" ref="F79:N79">SUM(F80:F82)</f>
        <v>0</v>
      </c>
      <c r="G79" s="84">
        <f t="shared" si="27"/>
        <v>0</v>
      </c>
      <c r="H79" s="84">
        <f t="shared" si="27"/>
        <v>0</v>
      </c>
      <c r="I79" s="84">
        <f t="shared" si="27"/>
        <v>0</v>
      </c>
      <c r="J79" s="84">
        <f t="shared" si="27"/>
        <v>0</v>
      </c>
      <c r="K79" s="84">
        <f t="shared" si="27"/>
        <v>0</v>
      </c>
      <c r="L79" s="84">
        <f t="shared" si="27"/>
        <v>0</v>
      </c>
      <c r="M79" s="84">
        <f t="shared" si="27"/>
        <v>0</v>
      </c>
      <c r="N79" s="84">
        <f t="shared" si="27"/>
        <v>0</v>
      </c>
      <c r="O79" s="24">
        <f t="shared" si="20"/>
        <v>42300</v>
      </c>
      <c r="P79" s="18"/>
      <c r="Q79" s="78">
        <f t="shared" si="21"/>
        <v>42300</v>
      </c>
      <c r="R79" s="79">
        <f t="shared" si="22"/>
        <v>0</v>
      </c>
      <c r="S79" s="79">
        <f t="shared" si="23"/>
        <v>0</v>
      </c>
      <c r="T79" s="80">
        <f t="shared" si="24"/>
        <v>0</v>
      </c>
    </row>
    <row r="80" spans="2:20" s="3" customFormat="1" ht="21.75">
      <c r="B80" s="30" t="s">
        <v>50</v>
      </c>
      <c r="C80" s="81"/>
      <c r="D80" s="81"/>
      <c r="E80" s="81">
        <v>42300</v>
      </c>
      <c r="F80" s="81"/>
      <c r="G80" s="81"/>
      <c r="H80" s="81"/>
      <c r="I80" s="81"/>
      <c r="J80" s="81"/>
      <c r="K80" s="81"/>
      <c r="L80" s="81"/>
      <c r="M80" s="81"/>
      <c r="N80" s="81"/>
      <c r="O80" s="24">
        <f t="shared" si="20"/>
        <v>42300</v>
      </c>
      <c r="P80" s="18"/>
      <c r="Q80" s="78">
        <f t="shared" si="21"/>
        <v>42300</v>
      </c>
      <c r="R80" s="79">
        <f t="shared" si="22"/>
        <v>0</v>
      </c>
      <c r="S80" s="79">
        <f t="shared" si="23"/>
        <v>0</v>
      </c>
      <c r="T80" s="80">
        <f t="shared" si="24"/>
        <v>0</v>
      </c>
    </row>
    <row r="81" spans="2:20" s="3" customFormat="1" ht="21.75">
      <c r="B81" s="30" t="s">
        <v>51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24">
        <f t="shared" si="20"/>
        <v>0</v>
      </c>
      <c r="P81" s="18"/>
      <c r="Q81" s="78">
        <f t="shared" si="21"/>
        <v>0</v>
      </c>
      <c r="R81" s="79">
        <f t="shared" si="22"/>
        <v>0</v>
      </c>
      <c r="S81" s="79">
        <f t="shared" si="23"/>
        <v>0</v>
      </c>
      <c r="T81" s="80">
        <f t="shared" si="24"/>
        <v>0</v>
      </c>
    </row>
    <row r="82" spans="2:20" s="3" customFormat="1" ht="21.75">
      <c r="B82" s="30" t="s">
        <v>52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24">
        <f t="shared" si="20"/>
        <v>0</v>
      </c>
      <c r="P82" s="18"/>
      <c r="Q82" s="78">
        <f t="shared" si="21"/>
        <v>0</v>
      </c>
      <c r="R82" s="79">
        <f t="shared" si="22"/>
        <v>0</v>
      </c>
      <c r="S82" s="79">
        <f t="shared" si="23"/>
        <v>0</v>
      </c>
      <c r="T82" s="80">
        <f t="shared" si="24"/>
        <v>0</v>
      </c>
    </row>
    <row r="83" spans="2:20" s="3" customFormat="1" ht="21.75">
      <c r="B83" s="39" t="s">
        <v>53</v>
      </c>
      <c r="C83" s="85"/>
      <c r="D83" s="85">
        <f>D84+D85+D86+D89</f>
        <v>0</v>
      </c>
      <c r="E83" s="85">
        <f>E84+E85+E86+E89</f>
        <v>0</v>
      </c>
      <c r="F83" s="85">
        <f aca="true" t="shared" si="28" ref="F83:N83">F84+F85+F86+F89</f>
        <v>0</v>
      </c>
      <c r="G83" s="85">
        <f t="shared" si="28"/>
        <v>0</v>
      </c>
      <c r="H83" s="85">
        <f t="shared" si="28"/>
        <v>0</v>
      </c>
      <c r="I83" s="85">
        <f t="shared" si="28"/>
        <v>0</v>
      </c>
      <c r="J83" s="85">
        <f t="shared" si="28"/>
        <v>0</v>
      </c>
      <c r="K83" s="85">
        <f t="shared" si="28"/>
        <v>0</v>
      </c>
      <c r="L83" s="85">
        <f t="shared" si="28"/>
        <v>0</v>
      </c>
      <c r="M83" s="85">
        <f t="shared" si="28"/>
        <v>0</v>
      </c>
      <c r="N83" s="85">
        <f t="shared" si="28"/>
        <v>0</v>
      </c>
      <c r="O83" s="17">
        <f t="shared" si="20"/>
        <v>0</v>
      </c>
      <c r="P83" s="18"/>
      <c r="Q83" s="78">
        <f t="shared" si="21"/>
        <v>0</v>
      </c>
      <c r="R83" s="79">
        <f t="shared" si="22"/>
        <v>0</v>
      </c>
      <c r="S83" s="79">
        <f t="shared" si="23"/>
        <v>0</v>
      </c>
      <c r="T83" s="80">
        <f t="shared" si="24"/>
        <v>0</v>
      </c>
    </row>
    <row r="84" spans="2:20" s="3" customFormat="1" ht="21.75">
      <c r="B84" s="30" t="s">
        <v>54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24">
        <f t="shared" si="20"/>
        <v>0</v>
      </c>
      <c r="P84" s="18"/>
      <c r="Q84" s="78">
        <f t="shared" si="21"/>
        <v>0</v>
      </c>
      <c r="R84" s="79">
        <f t="shared" si="22"/>
        <v>0</v>
      </c>
      <c r="S84" s="79">
        <f t="shared" si="23"/>
        <v>0</v>
      </c>
      <c r="T84" s="80">
        <f t="shared" si="24"/>
        <v>0</v>
      </c>
    </row>
    <row r="85" spans="2:20" s="3" customFormat="1" ht="24.75">
      <c r="B85" s="30" t="s">
        <v>118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24">
        <f t="shared" si="20"/>
        <v>0</v>
      </c>
      <c r="P85" s="18"/>
      <c r="Q85" s="78">
        <f t="shared" si="21"/>
        <v>0</v>
      </c>
      <c r="R85" s="79">
        <f t="shared" si="22"/>
        <v>0</v>
      </c>
      <c r="S85" s="79">
        <f t="shared" si="23"/>
        <v>0</v>
      </c>
      <c r="T85" s="80">
        <f t="shared" si="24"/>
        <v>0</v>
      </c>
    </row>
    <row r="86" spans="2:20" s="3" customFormat="1" ht="21.75">
      <c r="B86" s="76" t="s">
        <v>55</v>
      </c>
      <c r="C86" s="77"/>
      <c r="D86" s="77">
        <f>D87+D88</f>
        <v>0</v>
      </c>
      <c r="E86" s="77">
        <f>E87+E88</f>
        <v>0</v>
      </c>
      <c r="F86" s="77">
        <f aca="true" t="shared" si="29" ref="F86:N86">F87+F88</f>
        <v>0</v>
      </c>
      <c r="G86" s="77">
        <f t="shared" si="29"/>
        <v>0</v>
      </c>
      <c r="H86" s="77">
        <f t="shared" si="29"/>
        <v>0</v>
      </c>
      <c r="I86" s="77">
        <f t="shared" si="29"/>
        <v>0</v>
      </c>
      <c r="J86" s="77">
        <f t="shared" si="29"/>
        <v>0</v>
      </c>
      <c r="K86" s="77">
        <f t="shared" si="29"/>
        <v>0</v>
      </c>
      <c r="L86" s="77">
        <f t="shared" si="29"/>
        <v>0</v>
      </c>
      <c r="M86" s="77">
        <f t="shared" si="29"/>
        <v>0</v>
      </c>
      <c r="N86" s="77">
        <f t="shared" si="29"/>
        <v>0</v>
      </c>
      <c r="O86" s="24">
        <f t="shared" si="20"/>
        <v>0</v>
      </c>
      <c r="P86" s="18"/>
      <c r="Q86" s="78">
        <f t="shared" si="21"/>
        <v>0</v>
      </c>
      <c r="R86" s="79">
        <f t="shared" si="22"/>
        <v>0</v>
      </c>
      <c r="S86" s="79">
        <f t="shared" si="23"/>
        <v>0</v>
      </c>
      <c r="T86" s="80">
        <f t="shared" si="24"/>
        <v>0</v>
      </c>
    </row>
    <row r="87" spans="2:20" s="3" customFormat="1" ht="21.75">
      <c r="B87" s="86" t="s">
        <v>70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24">
        <f t="shared" si="20"/>
        <v>0</v>
      </c>
      <c r="P87" s="18"/>
      <c r="Q87" s="78">
        <f t="shared" si="21"/>
        <v>0</v>
      </c>
      <c r="R87" s="79">
        <f t="shared" si="22"/>
        <v>0</v>
      </c>
      <c r="S87" s="79">
        <f t="shared" si="23"/>
        <v>0</v>
      </c>
      <c r="T87" s="80">
        <f t="shared" si="24"/>
        <v>0</v>
      </c>
    </row>
    <row r="88" spans="2:20" s="3" customFormat="1" ht="21.75">
      <c r="B88" s="86" t="s">
        <v>81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24">
        <f t="shared" si="20"/>
        <v>0</v>
      </c>
      <c r="P88" s="18"/>
      <c r="Q88" s="78">
        <f t="shared" si="21"/>
        <v>0</v>
      </c>
      <c r="R88" s="79">
        <f t="shared" si="22"/>
        <v>0</v>
      </c>
      <c r="S88" s="79">
        <f t="shared" si="23"/>
        <v>0</v>
      </c>
      <c r="T88" s="80">
        <f t="shared" si="24"/>
        <v>0</v>
      </c>
    </row>
    <row r="89" spans="2:20" s="3" customFormat="1" ht="21.75">
      <c r="B89" s="30" t="s">
        <v>84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24">
        <f t="shared" si="20"/>
        <v>0</v>
      </c>
      <c r="P89" s="18"/>
      <c r="Q89" s="78">
        <f t="shared" si="21"/>
        <v>0</v>
      </c>
      <c r="R89" s="79">
        <f t="shared" si="22"/>
        <v>0</v>
      </c>
      <c r="S89" s="79">
        <f t="shared" si="23"/>
        <v>0</v>
      </c>
      <c r="T89" s="80">
        <f t="shared" si="24"/>
        <v>0</v>
      </c>
    </row>
    <row r="90" spans="2:20" s="3" customFormat="1" ht="21.75">
      <c r="B90" s="39" t="s">
        <v>56</v>
      </c>
      <c r="C90" s="85"/>
      <c r="D90" s="85">
        <f>SUM(D91:D94)</f>
        <v>0</v>
      </c>
      <c r="E90" s="85">
        <f>SUM(E91:E94)</f>
        <v>0</v>
      </c>
      <c r="F90" s="85">
        <f aca="true" t="shared" si="30" ref="F90:N90">SUM(F91:F94)</f>
        <v>0</v>
      </c>
      <c r="G90" s="85">
        <f t="shared" si="30"/>
        <v>0</v>
      </c>
      <c r="H90" s="85">
        <f t="shared" si="30"/>
        <v>0</v>
      </c>
      <c r="I90" s="85">
        <f t="shared" si="30"/>
        <v>0</v>
      </c>
      <c r="J90" s="85">
        <f t="shared" si="30"/>
        <v>0</v>
      </c>
      <c r="K90" s="85">
        <f t="shared" si="30"/>
        <v>0</v>
      </c>
      <c r="L90" s="85">
        <f t="shared" si="30"/>
        <v>0</v>
      </c>
      <c r="M90" s="85">
        <f t="shared" si="30"/>
        <v>0</v>
      </c>
      <c r="N90" s="85">
        <f t="shared" si="30"/>
        <v>0</v>
      </c>
      <c r="O90" s="24">
        <f t="shared" si="20"/>
        <v>0</v>
      </c>
      <c r="P90" s="18"/>
      <c r="Q90" s="78">
        <f t="shared" si="21"/>
        <v>0</v>
      </c>
      <c r="R90" s="79">
        <f t="shared" si="22"/>
        <v>0</v>
      </c>
      <c r="S90" s="79">
        <f t="shared" si="23"/>
        <v>0</v>
      </c>
      <c r="T90" s="80">
        <f t="shared" si="24"/>
        <v>0</v>
      </c>
    </row>
    <row r="91" spans="2:20" s="3" customFormat="1" ht="21.75">
      <c r="B91" s="30" t="s">
        <v>57</v>
      </c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24">
        <f t="shared" si="20"/>
        <v>0</v>
      </c>
      <c r="P91" s="18"/>
      <c r="Q91" s="78">
        <f t="shared" si="21"/>
        <v>0</v>
      </c>
      <c r="R91" s="79">
        <f t="shared" si="22"/>
        <v>0</v>
      </c>
      <c r="S91" s="79">
        <f t="shared" si="23"/>
        <v>0</v>
      </c>
      <c r="T91" s="80">
        <f t="shared" si="24"/>
        <v>0</v>
      </c>
    </row>
    <row r="92" spans="2:20" s="3" customFormat="1" ht="21.75">
      <c r="B92" s="30" t="s">
        <v>58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24">
        <f t="shared" si="20"/>
        <v>0</v>
      </c>
      <c r="P92" s="18"/>
      <c r="Q92" s="78">
        <f t="shared" si="21"/>
        <v>0</v>
      </c>
      <c r="R92" s="79">
        <f t="shared" si="22"/>
        <v>0</v>
      </c>
      <c r="S92" s="79">
        <f t="shared" si="23"/>
        <v>0</v>
      </c>
      <c r="T92" s="80">
        <f t="shared" si="24"/>
        <v>0</v>
      </c>
    </row>
    <row r="93" spans="2:20" s="3" customFormat="1" ht="21.75">
      <c r="B93" s="30" t="s">
        <v>59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24">
        <f t="shared" si="20"/>
        <v>0</v>
      </c>
      <c r="P93" s="18"/>
      <c r="Q93" s="78">
        <f t="shared" si="21"/>
        <v>0</v>
      </c>
      <c r="R93" s="79">
        <f t="shared" si="22"/>
        <v>0</v>
      </c>
      <c r="S93" s="79">
        <f t="shared" si="23"/>
        <v>0</v>
      </c>
      <c r="T93" s="80">
        <f t="shared" si="24"/>
        <v>0</v>
      </c>
    </row>
    <row r="94" spans="2:20" s="3" customFormat="1" ht="21.75">
      <c r="B94" s="30" t="s">
        <v>60</v>
      </c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24">
        <f t="shared" si="20"/>
        <v>0</v>
      </c>
      <c r="P94" s="18"/>
      <c r="Q94" s="78">
        <f t="shared" si="21"/>
        <v>0</v>
      </c>
      <c r="R94" s="79">
        <f t="shared" si="22"/>
        <v>0</v>
      </c>
      <c r="S94" s="79">
        <f t="shared" si="23"/>
        <v>0</v>
      </c>
      <c r="T94" s="80">
        <f t="shared" si="24"/>
        <v>0</v>
      </c>
    </row>
    <row r="95" spans="2:20" s="3" customFormat="1" ht="22.5" thickBot="1">
      <c r="B95" s="87" t="s">
        <v>71</v>
      </c>
      <c r="C95" s="88"/>
      <c r="D95" s="88">
        <f>D62+D70+D79+D83+D90</f>
        <v>2821202.9000000004</v>
      </c>
      <c r="E95" s="88">
        <f>E62+E70+E79+E83+E90</f>
        <v>3412094.5899999994</v>
      </c>
      <c r="F95" s="88">
        <f aca="true" t="shared" si="31" ref="F95:N95">F62+F70+F79+F83+F90</f>
        <v>2094382.31</v>
      </c>
      <c r="G95" s="88">
        <f t="shared" si="31"/>
        <v>1982537.37</v>
      </c>
      <c r="H95" s="88">
        <f t="shared" si="31"/>
        <v>2049268.48</v>
      </c>
      <c r="I95" s="88">
        <f t="shared" si="31"/>
        <v>0</v>
      </c>
      <c r="J95" s="88">
        <f t="shared" si="31"/>
        <v>0</v>
      </c>
      <c r="K95" s="88">
        <f t="shared" si="31"/>
        <v>0</v>
      </c>
      <c r="L95" s="88">
        <f t="shared" si="31"/>
        <v>0</v>
      </c>
      <c r="M95" s="88">
        <f t="shared" si="31"/>
        <v>0</v>
      </c>
      <c r="N95" s="88">
        <f t="shared" si="31"/>
        <v>0</v>
      </c>
      <c r="O95" s="89">
        <f t="shared" si="20"/>
        <v>12359485.65</v>
      </c>
      <c r="P95" s="90"/>
      <c r="Q95" s="91">
        <f t="shared" si="21"/>
        <v>6233297.49</v>
      </c>
      <c r="R95" s="92">
        <f t="shared" si="22"/>
        <v>6126188.16</v>
      </c>
      <c r="S95" s="92">
        <f t="shared" si="23"/>
        <v>0</v>
      </c>
      <c r="T95" s="93">
        <f t="shared" si="24"/>
        <v>0</v>
      </c>
    </row>
    <row r="96" spans="2:19" s="4" customFormat="1" ht="22.5" customHeight="1">
      <c r="B96" s="94" t="s">
        <v>115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5"/>
      <c r="Q96" s="95"/>
      <c r="R96" s="95"/>
      <c r="S96" s="95"/>
    </row>
    <row r="97" spans="2:19" s="4" customFormat="1" ht="22.5" customHeight="1" thickBot="1">
      <c r="B97" s="130" t="s">
        <v>119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</row>
    <row r="98" spans="1:22" s="3" customFormat="1" ht="21.75">
      <c r="A98" s="5"/>
      <c r="B98" s="96"/>
      <c r="C98" s="97"/>
      <c r="D98" s="124" t="s">
        <v>114</v>
      </c>
      <c r="E98" s="125"/>
      <c r="F98" s="125"/>
      <c r="G98" s="125"/>
      <c r="H98" s="125"/>
      <c r="I98" s="125"/>
      <c r="J98" s="125"/>
      <c r="K98" s="126"/>
      <c r="L98" s="97"/>
      <c r="M98" s="97"/>
      <c r="N98" s="97"/>
      <c r="O98" s="98"/>
      <c r="P98" s="99"/>
      <c r="Q98" s="5"/>
      <c r="R98" s="5"/>
      <c r="S98" s="5"/>
      <c r="T98" s="5"/>
      <c r="U98" s="5"/>
      <c r="V98" s="5"/>
    </row>
    <row r="99" spans="1:22" s="3" customFormat="1" ht="22.5" thickBot="1">
      <c r="A99" s="5"/>
      <c r="B99" s="100"/>
      <c r="C99" s="97"/>
      <c r="D99" s="127" t="s">
        <v>120</v>
      </c>
      <c r="E99" s="128"/>
      <c r="F99" s="128"/>
      <c r="G99" s="128"/>
      <c r="H99" s="128"/>
      <c r="I99" s="128"/>
      <c r="J99" s="128"/>
      <c r="K99" s="129"/>
      <c r="L99" s="97"/>
      <c r="M99" s="97"/>
      <c r="N99" s="97"/>
      <c r="O99" s="98"/>
      <c r="P99" s="99"/>
      <c r="Q99" s="5"/>
      <c r="R99" s="5"/>
      <c r="S99" s="5"/>
      <c r="T99" s="5"/>
      <c r="U99" s="5"/>
      <c r="V99" s="5"/>
    </row>
    <row r="100" spans="1:22" s="3" customFormat="1" ht="21.75">
      <c r="A100" s="5"/>
      <c r="B100" s="101"/>
      <c r="C100" s="102"/>
      <c r="D100" s="109" t="s">
        <v>0</v>
      </c>
      <c r="E100" s="110"/>
      <c r="F100" s="110"/>
      <c r="G100" s="110"/>
      <c r="H100" s="110"/>
      <c r="I100" s="110"/>
      <c r="J100" s="110"/>
      <c r="K100" s="113" t="s">
        <v>88</v>
      </c>
      <c r="L100" s="102"/>
      <c r="M100" s="102"/>
      <c r="N100" s="102"/>
      <c r="O100" s="103"/>
      <c r="P100" s="99"/>
      <c r="Q100" s="5"/>
      <c r="R100" s="5"/>
      <c r="S100" s="5"/>
      <c r="T100" s="5"/>
      <c r="U100" s="5"/>
      <c r="V100" s="5"/>
    </row>
    <row r="101" spans="1:22" s="3" customFormat="1" ht="21.75">
      <c r="A101" s="5"/>
      <c r="B101" s="101"/>
      <c r="C101" s="102"/>
      <c r="D101" s="111"/>
      <c r="E101" s="112"/>
      <c r="F101" s="112"/>
      <c r="G101" s="112"/>
      <c r="H101" s="112"/>
      <c r="I101" s="112"/>
      <c r="J101" s="112"/>
      <c r="K101" s="114"/>
      <c r="L101" s="102"/>
      <c r="M101" s="102"/>
      <c r="N101" s="102"/>
      <c r="O101" s="103"/>
      <c r="P101" s="99"/>
      <c r="Q101" s="5"/>
      <c r="R101" s="5"/>
      <c r="S101" s="5"/>
      <c r="T101" s="5"/>
      <c r="U101" s="5"/>
      <c r="V101" s="5"/>
    </row>
    <row r="102" spans="1:22" s="3" customFormat="1" ht="21.75">
      <c r="A102" s="5"/>
      <c r="B102" s="101"/>
      <c r="C102" s="102"/>
      <c r="D102" s="115" t="s">
        <v>90</v>
      </c>
      <c r="E102" s="116"/>
      <c r="F102" s="116"/>
      <c r="G102" s="116"/>
      <c r="H102" s="116"/>
      <c r="I102" s="116"/>
      <c r="J102" s="117"/>
      <c r="K102" s="104"/>
      <c r="L102" s="102"/>
      <c r="M102" s="102"/>
      <c r="N102" s="102"/>
      <c r="O102" s="103"/>
      <c r="P102" s="99"/>
      <c r="Q102" s="5"/>
      <c r="R102" s="5"/>
      <c r="S102" s="5"/>
      <c r="T102" s="5"/>
      <c r="U102" s="5"/>
      <c r="V102" s="5"/>
    </row>
    <row r="103" spans="1:22" s="3" customFormat="1" ht="22.5" thickBot="1">
      <c r="A103" s="5"/>
      <c r="B103" s="101"/>
      <c r="C103" s="102"/>
      <c r="D103" s="118" t="s">
        <v>87</v>
      </c>
      <c r="E103" s="119"/>
      <c r="F103" s="119"/>
      <c r="G103" s="119"/>
      <c r="H103" s="119"/>
      <c r="I103" s="119"/>
      <c r="J103" s="120"/>
      <c r="K103" s="104"/>
      <c r="L103" s="102"/>
      <c r="M103" s="102"/>
      <c r="N103" s="102"/>
      <c r="O103" s="103"/>
      <c r="P103" s="99"/>
      <c r="Q103" s="5"/>
      <c r="R103" s="5"/>
      <c r="S103" s="5"/>
      <c r="T103" s="5"/>
      <c r="U103" s="5"/>
      <c r="V103" s="5"/>
    </row>
    <row r="104" spans="1:22" s="3" customFormat="1" ht="22.5" thickBot="1">
      <c r="A104" s="5"/>
      <c r="B104" s="105"/>
      <c r="C104" s="106"/>
      <c r="D104" s="121" t="s">
        <v>89</v>
      </c>
      <c r="E104" s="122"/>
      <c r="F104" s="122"/>
      <c r="G104" s="122"/>
      <c r="H104" s="122"/>
      <c r="I104" s="122"/>
      <c r="J104" s="123"/>
      <c r="K104" s="107"/>
      <c r="L104" s="106"/>
      <c r="M104" s="106"/>
      <c r="N104" s="106"/>
      <c r="O104" s="108"/>
      <c r="P104" s="99"/>
      <c r="Q104" s="5"/>
      <c r="R104" s="5"/>
      <c r="S104" s="5"/>
      <c r="T104" s="5"/>
      <c r="U104" s="5"/>
      <c r="V104" s="5"/>
    </row>
    <row r="105" spans="1:22" s="3" customFormat="1" ht="21.75">
      <c r="A105" s="5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5"/>
      <c r="R105" s="5"/>
      <c r="S105" s="5"/>
      <c r="T105" s="5"/>
      <c r="U105" s="5"/>
      <c r="V105" s="5"/>
    </row>
    <row r="106" spans="2:16" s="3" customFormat="1" ht="21.7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 s="3" customFormat="1" ht="21.7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 s="3" customFormat="1" ht="21.7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 s="3" customFormat="1" ht="21.7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</sheetData>
  <sheetProtection/>
  <mergeCells count="16">
    <mergeCell ref="B97:S97"/>
    <mergeCell ref="U1:X5"/>
    <mergeCell ref="B1:T1"/>
    <mergeCell ref="B2:T2"/>
    <mergeCell ref="B3:T3"/>
    <mergeCell ref="C60:O60"/>
    <mergeCell ref="C4:O4"/>
    <mergeCell ref="B60:B61"/>
    <mergeCell ref="B4:B5"/>
    <mergeCell ref="D100:J101"/>
    <mergeCell ref="K100:K101"/>
    <mergeCell ref="D102:J102"/>
    <mergeCell ref="D103:J103"/>
    <mergeCell ref="D104:J104"/>
    <mergeCell ref="D98:K98"/>
    <mergeCell ref="D99:K99"/>
  </mergeCells>
  <printOptions/>
  <pageMargins left="0.5118110236220472" right="0.1968503937007874" top="0.3937007874015748" bottom="0" header="0.31496062992125984" footer="0.31496062992125984"/>
  <pageSetup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Windows11x</cp:lastModifiedBy>
  <cp:lastPrinted>2022-04-26T02:28:43Z</cp:lastPrinted>
  <dcterms:created xsi:type="dcterms:W3CDTF">2012-03-29T08:43:14Z</dcterms:created>
  <dcterms:modified xsi:type="dcterms:W3CDTF">2022-04-26T07:32:33Z</dcterms:modified>
  <cp:category/>
  <cp:version/>
  <cp:contentType/>
  <cp:contentStatus/>
</cp:coreProperties>
</file>